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АО ГЭС" sheetId="1" r:id="rId1"/>
    <sheet name="РГЭС 35кВ выше" sheetId="2" r:id="rId2"/>
    <sheet name="РГЭС 35кВ и ниже" sheetId="3" r:id="rId3"/>
    <sheet name="ПЭС" sheetId="4" r:id="rId4"/>
  </sheets>
  <calcPr calcId="152511"/>
</workbook>
</file>

<file path=xl/calcChain.xml><?xml version="1.0" encoding="utf-8"?>
<calcChain xmlns="http://schemas.openxmlformats.org/spreadsheetml/2006/main">
  <c r="H15" i="4" l="1"/>
  <c r="K15" i="4" s="1"/>
  <c r="F15" i="4"/>
  <c r="H13" i="4"/>
  <c r="F13" i="4"/>
  <c r="K13" i="4" s="1"/>
  <c r="H11" i="4"/>
  <c r="F11" i="4"/>
  <c r="K11" i="4" s="1"/>
  <c r="K9" i="4"/>
  <c r="H9" i="4"/>
  <c r="F9" i="4"/>
  <c r="G34" i="3" l="1"/>
  <c r="G33" i="3"/>
  <c r="G32" i="3"/>
  <c r="G31" i="3"/>
  <c r="G30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0" i="3"/>
  <c r="G8" i="3"/>
  <c r="G6" i="3"/>
  <c r="G34" i="2" l="1"/>
  <c r="G33" i="2"/>
  <c r="G32" i="2"/>
  <c r="G31" i="2"/>
  <c r="G30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0" i="2"/>
  <c r="G8" i="2"/>
  <c r="G6" i="2"/>
</calcChain>
</file>

<file path=xl/sharedStrings.xml><?xml version="1.0" encoding="utf-8"?>
<sst xmlns="http://schemas.openxmlformats.org/spreadsheetml/2006/main" count="476" uniqueCount="213">
  <si>
    <t>Анализ нагрузки центров питания 35кВ и ниже АО "Горэлектросеть" г.Нижневартовска. 
Наличие свободной для технологического присоединения мощности с дифференциацией по уровням напряжения.</t>
  </si>
  <si>
    <t>по состоянию на 01.07.2018 г.</t>
  </si>
  <si>
    <t>№ п/п</t>
  </si>
  <si>
    <t>Наименование центра питания</t>
  </si>
  <si>
    <t>Uном, кВ</t>
  </si>
  <si>
    <t>Общая пропускная способность, МВт</t>
  </si>
  <si>
    <t>Факт.макс. Нагр., МВт</t>
  </si>
  <si>
    <t>Рмакс. по заключенным договорам тех.присоединения</t>
  </si>
  <si>
    <t>Профицит/дефицит мощности, МВт</t>
  </si>
  <si>
    <t>Источник ГПП</t>
  </si>
  <si>
    <t>Дата, время  максимума</t>
  </si>
  <si>
    <t>1.</t>
  </si>
  <si>
    <t>РПЖ-1, 2х1000 10/0,4кВ,5мкр.</t>
  </si>
  <si>
    <t>10кВ</t>
  </si>
  <si>
    <t>Обская,яч.103, 804</t>
  </si>
  <si>
    <t>в т.ч.0,4кВ</t>
  </si>
  <si>
    <t>2.</t>
  </si>
  <si>
    <t>РПЖ-2, 10/0,4кВ больн.к-с 2мкр. 2х400</t>
  </si>
  <si>
    <t xml:space="preserve"> Индустр., яч109,203</t>
  </si>
  <si>
    <t>3.</t>
  </si>
  <si>
    <t>РПЖ-3, 2х630 10/0,4кВ 7мкр.</t>
  </si>
  <si>
    <t>Обская, яч.705, 208</t>
  </si>
  <si>
    <t>4.</t>
  </si>
  <si>
    <t>РПЖ-4, 2х1000 10/0,4кВ,11мкр.</t>
  </si>
  <si>
    <t>Обская, яч.802,108</t>
  </si>
  <si>
    <t>5.</t>
  </si>
  <si>
    <t>РПЖ-5, 2х1000 10/0,4кВ,12мкр.</t>
  </si>
  <si>
    <t>Центральная,яч.309,409</t>
  </si>
  <si>
    <t>6.</t>
  </si>
  <si>
    <t>РПЖ-6,10/0,4кВ, 15мкр. 2х630</t>
  </si>
  <si>
    <t>Городская-5,яч.349,210</t>
  </si>
  <si>
    <t>7.</t>
  </si>
  <si>
    <t>РПЖ-7,10/0,4кВ 9мкр. 2х1000</t>
  </si>
  <si>
    <t>Городская-5,яч.105,452</t>
  </si>
  <si>
    <t>8.</t>
  </si>
  <si>
    <t>РПЖ-8.10/0,4кВ 2х1000</t>
  </si>
  <si>
    <t>Городская-5,яч.103,458</t>
  </si>
  <si>
    <t>9.</t>
  </si>
  <si>
    <t>РПЖ-9, 10/0,4кВ,10-А мкр. 2х1000</t>
  </si>
  <si>
    <t>Центр-106, Восток-234</t>
  </si>
  <si>
    <t>10.</t>
  </si>
  <si>
    <t>РПЖ-10,10/0,4кВ ул.Северная 2х630</t>
  </si>
  <si>
    <t>Индустр.-303,Восток-113</t>
  </si>
  <si>
    <t>11.</t>
  </si>
  <si>
    <t>РПЖ-11, 2х630 10/0,4кВ,МЖК</t>
  </si>
  <si>
    <t>Западная-яч.9,6</t>
  </si>
  <si>
    <t>12.</t>
  </si>
  <si>
    <t>РПЖ-12,
10/0,4кВ, квартал П-3 2х630</t>
  </si>
  <si>
    <t>Городская- 5-139,456</t>
  </si>
  <si>
    <t>13.</t>
  </si>
  <si>
    <t>РПЖ-13, 10/0,4кВ,8 мкр. 2х630</t>
  </si>
  <si>
    <t>Городская-5-107,450</t>
  </si>
  <si>
    <t xml:space="preserve">14. </t>
  </si>
  <si>
    <t>РПЖ-14, 10/0,4кВ компл.Мира. 2х1000</t>
  </si>
  <si>
    <t>Центральная-204, Индустриальная-211</t>
  </si>
  <si>
    <t>15.</t>
  </si>
  <si>
    <t>РПЖ-15,10/0,4кВ, 10-Б мкр. 2х630</t>
  </si>
  <si>
    <t>Западная-9,6</t>
  </si>
  <si>
    <t>16.</t>
  </si>
  <si>
    <t>РПЖ-16,10/0,4кВ, 1 мкр. 4х630</t>
  </si>
  <si>
    <t xml:space="preserve"> Индустриальная-410,106</t>
  </si>
  <si>
    <t>17.</t>
  </si>
  <si>
    <t>РПЖ-17,10/0,4кВ 2х630</t>
  </si>
  <si>
    <t xml:space="preserve"> Обская-510, 604</t>
  </si>
  <si>
    <t>18.</t>
  </si>
  <si>
    <t>РПЖ-18, 2х630 10/0,4кВ,Дел.центр</t>
  </si>
  <si>
    <t xml:space="preserve"> Обская-506,402</t>
  </si>
  <si>
    <t>19.</t>
  </si>
  <si>
    <t>РПЖ-19,10/0,4кВ, квартал 17. 2х1000</t>
  </si>
  <si>
    <t>Эмтор-107,208</t>
  </si>
  <si>
    <t>20.</t>
  </si>
  <si>
    <t>РПЖ-20, 10/0,4кВ, квартал 20. 2х630</t>
  </si>
  <si>
    <t>яч.107,207 ПС Колмаковская</t>
  </si>
  <si>
    <t>21.</t>
  </si>
  <si>
    <t>РПЖ-21.10/0,4кВ, Кв.Центральный. 2х1000</t>
  </si>
  <si>
    <t>Восток, Колмаковская</t>
  </si>
  <si>
    <t>22.</t>
  </si>
  <si>
    <t>РПЖ-22, 10/0,4кВ, квартал 22. 2х1000</t>
  </si>
  <si>
    <t>Городская-5-208,323</t>
  </si>
  <si>
    <t>23.</t>
  </si>
  <si>
    <t>РПЖ-23, 10/0,4кВ, квартал 23. 2х1000</t>
  </si>
  <si>
    <t>яч.103,203 ПС Колмаковская</t>
  </si>
  <si>
    <t>0,4кВ</t>
  </si>
  <si>
    <t>24.</t>
  </si>
  <si>
    <t>РПЖ-25(стр), квартал 25. 2х1000</t>
  </si>
  <si>
    <t>Колмаковская яч.114 214</t>
  </si>
  <si>
    <t>25.</t>
  </si>
  <si>
    <t>РПП-1, 6/0,4кВ, ЗПУ,пан.7. 2х400</t>
  </si>
  <si>
    <t>6кВ</t>
  </si>
  <si>
    <t>Нижневартовская-37,16</t>
  </si>
  <si>
    <t>26.</t>
  </si>
  <si>
    <t>РПП-2, 6/0,4кВ, ЗПУ, пан.19. 2х630.</t>
  </si>
  <si>
    <t>6 кВ</t>
  </si>
  <si>
    <t>Нижневартовская-14,33</t>
  </si>
  <si>
    <t>27.</t>
  </si>
  <si>
    <t>РПП-3, 6/0,4кВ,                                                                                                2х630</t>
  </si>
  <si>
    <t>Нижневартовская-35,12</t>
  </si>
  <si>
    <t>28.</t>
  </si>
  <si>
    <t>РПП-5,10/0,4кВ ЗПУ,пан.6. 2х630</t>
  </si>
  <si>
    <t>Западная-7,14</t>
  </si>
  <si>
    <t>29.</t>
  </si>
  <si>
    <t>РПП-6, 6/0,4кВ, 2х630кВА</t>
  </si>
  <si>
    <t>Нижневартовская-17,22</t>
  </si>
  <si>
    <t>30.</t>
  </si>
  <si>
    <t>РПП-7 (РП-1стр.)  панель 16, ЗПУ, 10/0,4кВ. 2х630</t>
  </si>
  <si>
    <t>ПС Западная, ф.5,12</t>
  </si>
  <si>
    <t>31.</t>
  </si>
  <si>
    <t>РП-10, 10/0,4кВ, СПУ, ОРС. 2х630</t>
  </si>
  <si>
    <t>Восток - 212,121</t>
  </si>
  <si>
    <t>32.</t>
  </si>
  <si>
    <t>РПП-12,6/0,4кВ, ЗПУ,пан.18. 2х1000</t>
  </si>
  <si>
    <t>Н-Варт-19,20</t>
  </si>
  <si>
    <t>33.</t>
  </si>
  <si>
    <t>2х630.  РП-29, 10/0,4кВ, пос.Энтузиастов</t>
  </si>
  <si>
    <t>Городская-5-361,204</t>
  </si>
  <si>
    <t>34.</t>
  </si>
  <si>
    <t>РП-СТПС, 10/0,4кВ, Магистраль.630,400</t>
  </si>
  <si>
    <t>Южная-20,27</t>
  </si>
  <si>
    <t>35.</t>
  </si>
  <si>
    <t>РП-Совхоз, 10/0,4кВ, 2х100</t>
  </si>
  <si>
    <t>Южная-25,22</t>
  </si>
  <si>
    <t>36.</t>
  </si>
  <si>
    <t>РП-Дагестан, 10/0,4кВ, Ст.Вартовск. 2х1000</t>
  </si>
  <si>
    <t>Южная-1,29</t>
  </si>
  <si>
    <t>37.</t>
  </si>
  <si>
    <t>РПП-2С, 10/0,4кВ, СПУ. 2х630</t>
  </si>
  <si>
    <t>Восток -101,226</t>
  </si>
  <si>
    <t>38.</t>
  </si>
  <si>
    <t>РП-3Х, 10/0,4кВ, кв.17П. 2х400.</t>
  </si>
  <si>
    <t>Южная-8,11</t>
  </si>
  <si>
    <t>39.</t>
  </si>
  <si>
    <t>ПС-35кв №1 с РПП-4, 35/6/0,4кВ. 2х6300, 2х630</t>
  </si>
  <si>
    <t>35кВ</t>
  </si>
  <si>
    <t>ГПП-7-Ф-6, Н-Варт оч.соор2</t>
  </si>
  <si>
    <t>40.</t>
  </si>
  <si>
    <t>ПС-35/6 кВ БИО, ЮЗПУ. 2х6300</t>
  </si>
  <si>
    <t>ГПП-7-Ф-2,1</t>
  </si>
  <si>
    <t>41.</t>
  </si>
  <si>
    <t>ПС-35/6кВ. Энергонефть, ЗПУ. 4000,6300</t>
  </si>
  <si>
    <t>Западная -Ф-2,3</t>
  </si>
  <si>
    <t>42.</t>
  </si>
  <si>
    <t>ПС-35/6 кВ Базовая 2х6300</t>
  </si>
  <si>
    <t>ГПП-7-Ф-3,4</t>
  </si>
  <si>
    <t>43.</t>
  </si>
  <si>
    <t>2х10000 ПС-35/10 кВ Котельная c РПЖ-1А (2х630)</t>
  </si>
  <si>
    <t>ГПП-7-Ф-4, ГПП-1-оч.соор-2</t>
  </si>
  <si>
    <t>44.</t>
  </si>
  <si>
    <t>ПС-35кВ Татра. 2х4000</t>
  </si>
  <si>
    <t>Западная-Ф-2,3</t>
  </si>
  <si>
    <t>45.</t>
  </si>
  <si>
    <t>2х4000 ПС-35/6 кВ ПТВМ-2А</t>
  </si>
  <si>
    <t>46.</t>
  </si>
  <si>
    <t>2х6300 ПС-35/6 кВ Литейная</t>
  </si>
  <si>
    <t>47.</t>
  </si>
  <si>
    <t>ПС-35/10 кВ Тепловая. 2х10000</t>
  </si>
  <si>
    <t>ГПП-7-Ф-5,6</t>
  </si>
  <si>
    <t>48.</t>
  </si>
  <si>
    <t>2х6300 ПС-35/10 кВ Галина</t>
  </si>
  <si>
    <t>49.</t>
  </si>
  <si>
    <t>2х4000 ПС-35/6 кВ Дивный</t>
  </si>
  <si>
    <t>ГПП-7-Ф-4,3</t>
  </si>
  <si>
    <t>50.</t>
  </si>
  <si>
    <t>2х6300 ПС-35кВ Совхозная</t>
  </si>
  <si>
    <t>Савкинская-Ф-2,4</t>
  </si>
  <si>
    <t>51.</t>
  </si>
  <si>
    <t>2х6300 ПС-35кВ КОС</t>
  </si>
  <si>
    <t>Восток,Западная</t>
  </si>
  <si>
    <t>52.</t>
  </si>
  <si>
    <t>ПС 35/10кВ "Котельная 3А". 2х10000</t>
  </si>
  <si>
    <t>Восток-Ф-3, Колмаковская Ф-3</t>
  </si>
  <si>
    <t>53.</t>
  </si>
  <si>
    <t>ПС 35кВ Юбилейная(стр.). 2х16000</t>
  </si>
  <si>
    <t xml:space="preserve">Сведения о наличии объема свободной для технологического присоединения мощности и об общей пропускной способности подстанций напряжением 35 кВ и выше на  01.07.2018г.  </t>
  </si>
  <si>
    <t>№</t>
  </si>
  <si>
    <t>факт.макс. Нагр., МВт</t>
  </si>
  <si>
    <t>Источник (ГПП)</t>
  </si>
  <si>
    <t>ПС 35/10кВ "Город-1" 2х6,3 МВА</t>
  </si>
  <si>
    <t>35 кВ</t>
  </si>
  <si>
    <t>ф.ф.35кВ №1, №3 ПС 110/35/10кВ "Радужная"</t>
  </si>
  <si>
    <t>в т.ч. 10 кВ</t>
  </si>
  <si>
    <t>ПС 35/6кВ "Город-2" 2х10 МВА</t>
  </si>
  <si>
    <t>ф.ф.35кВ №2, №4 ПС 110/35/10кВ "Радужная"</t>
  </si>
  <si>
    <t>в т.ч. 6 кВ</t>
  </si>
  <si>
    <t>ПС 35/10кВ "Город-3" 2х10 МВА</t>
  </si>
  <si>
    <t>ПС 35/10кВ "Дачная" 2х6,3 МВА</t>
  </si>
  <si>
    <t>ПС 35/6кВ  "ГТЭС-2" 1х6,3 МВА</t>
  </si>
  <si>
    <t>ф.35кВ №1 ПС 110/35/10кВ "Радужная"</t>
  </si>
  <si>
    <t>ПС 35/6кВ "Аэропорт" 2х4,0 МВА</t>
  </si>
  <si>
    <t>ф.ф.35кВ №3, №6 ПС 110/35/10кВ "Промзона"</t>
  </si>
  <si>
    <t>ПС35/6кВ "Причал" 2х4,0 МВА</t>
  </si>
  <si>
    <t>ПС 35/6кВ "Котельная-2" 2х6,3 МВА</t>
  </si>
  <si>
    <t>ф.35кВ №2 ПС 110/35/10кВ "Радужная", ф.35кВ №6 ПС 110/35/10кВ "Промзона"</t>
  </si>
  <si>
    <t>ПС 35/10кВ "Котельная-3" 2х6,3 МВА</t>
  </si>
  <si>
    <t>ф.ф.35кВ №2, №3 ПС 110/35/10кВ "Промзона"</t>
  </si>
  <si>
    <t>ПС 35/6кВ "Котельная-4" 2х4,0 МВА</t>
  </si>
  <si>
    <t>ф.ф.35кВ №1, №3 ПС 220/110/35/6кВ "Варьеган"</t>
  </si>
  <si>
    <t>ПС 35/6кВ "Кирпичная" 2х4,0 МВА</t>
  </si>
  <si>
    <t>ф.35кВ №4 ПС 110/35/10кВ "Радужная", ф.35кВ №3 ПС 110/35/10кВ "Промзона"</t>
  </si>
  <si>
    <t>ПС 35/6кВ "Поселок" 2х4,0 МВА</t>
  </si>
  <si>
    <t>ПС 35/6кВ "Лесная" 2х4,0 МВА</t>
  </si>
  <si>
    <t>ф.ф.35кВ №2, №5 ПС 110/35/10кВ "Промзона"</t>
  </si>
  <si>
    <t>14.</t>
  </si>
  <si>
    <t>ПС 35/10кВ "Новоаганская" 2х6,3 МВА</t>
  </si>
  <si>
    <t>ПС 35/6кВ "Рославльская" 2х6,3 + 2х10,0 МВА</t>
  </si>
  <si>
    <t>ф.ф.35кВ №1, №3 ПС 110/35/6кВ "Истоминская"</t>
  </si>
  <si>
    <t xml:space="preserve">Анализ нагрузки центров питания 35кВ и ниже. Наличие свободной для технологического присоединения мощности с дифференциацией по уровням напряжения. </t>
  </si>
  <si>
    <t xml:space="preserve">ПЭС ф-л АО "Горэлектросеть" </t>
  </si>
  <si>
    <t>дата, время  максимума</t>
  </si>
  <si>
    <t>ПС-35/6кВ №8 2х6300</t>
  </si>
  <si>
    <t>ПС-110/35/6кВ "Пойковская"</t>
  </si>
  <si>
    <t>ПС-35/6кВ №13 2х4000</t>
  </si>
  <si>
    <t>ПС-35/6кВ №14 2х4000</t>
  </si>
  <si>
    <t>ПС-35/6кВ "Больничная" 2х6300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</si>
</sst>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&quot;.&quot;mm&quot;.&quot;yyyy&quot; &quot;h&quot;:&quot;mm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0"/>
      <name val="Arial Cyr"/>
      <family val="2"/>
      <charset val="204"/>
    </font>
    <font>
      <sz val="10"/>
      <name val="Arial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7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4" fillId="0" borderId="3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164" fontId="1" fillId="0" borderId="0" xfId="0" applyNumberFormat="1" applyFont="1" applyBorder="1"/>
    <xf numFmtId="0" fontId="2" fillId="0" borderId="0" xfId="0" applyFont="1" applyFill="1" applyBorder="1"/>
    <xf numFmtId="0" fontId="10" fillId="3" borderId="37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2" fontId="10" fillId="3" borderId="35" xfId="0" applyNumberFormat="1" applyFont="1" applyFill="1" applyBorder="1" applyAlignment="1">
      <alignment horizontal="center" vertical="center" wrapText="1"/>
    </xf>
    <xf numFmtId="2" fontId="10" fillId="4" borderId="37" xfId="0" applyNumberFormat="1" applyFont="1" applyFill="1" applyBorder="1" applyAlignment="1">
      <alignment horizontal="center" vertical="center" wrapText="1"/>
    </xf>
    <xf numFmtId="2" fontId="5" fillId="0" borderId="32" xfId="0" applyNumberFormat="1" applyFont="1" applyBorder="1" applyAlignment="1">
      <alignment horizontal="center" vertical="center" wrapText="1"/>
    </xf>
    <xf numFmtId="2" fontId="10" fillId="3" borderId="3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2" fontId="11" fillId="0" borderId="32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14" fontId="5" fillId="0" borderId="2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5" fillId="0" borderId="27" xfId="0" applyNumberFormat="1" applyFont="1" applyBorder="1" applyAlignment="1">
      <alignment horizontal="center" vertical="center" wrapText="1"/>
    </xf>
    <xf numFmtId="14" fontId="5" fillId="0" borderId="31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165" fontId="10" fillId="3" borderId="35" xfId="0" applyNumberFormat="1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2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N6" sqref="N6"/>
    </sheetView>
  </sheetViews>
  <sheetFormatPr defaultRowHeight="15" x14ac:dyDescent="0.25"/>
  <cols>
    <col min="1" max="1" width="5" customWidth="1"/>
    <col min="2" max="2" width="9.140625" style="11"/>
    <col min="3" max="3" width="11.5703125" style="11" customWidth="1"/>
    <col min="4" max="4" width="12" style="11" customWidth="1"/>
    <col min="5" max="5" width="14.140625" style="11" customWidth="1"/>
    <col min="6" max="6" width="15.28515625" style="44" customWidth="1"/>
    <col min="7" max="7" width="13.42578125" style="31" customWidth="1"/>
    <col min="8" max="8" width="21.42578125" style="11" customWidth="1"/>
    <col min="9" max="9" width="18.5703125" style="11" customWidth="1"/>
    <col min="10" max="10" width="14.140625" style="11" customWidth="1"/>
    <col min="11" max="11" width="15" style="47" customWidth="1"/>
    <col min="12" max="12" width="15.140625" style="47" customWidth="1"/>
    <col min="13" max="13" width="12.42578125" style="47" customWidth="1"/>
    <col min="14" max="14" width="3" customWidth="1"/>
    <col min="15" max="15" width="18.5703125" customWidth="1"/>
  </cols>
  <sheetData>
    <row r="1" spans="1:13" x14ac:dyDescent="0.25">
      <c r="A1" s="1"/>
      <c r="B1" s="2"/>
      <c r="C1" s="2"/>
      <c r="D1" s="2"/>
      <c r="E1" s="2"/>
      <c r="F1" s="30"/>
      <c r="H1" s="2"/>
      <c r="I1" s="2"/>
      <c r="J1" s="2"/>
    </row>
    <row r="2" spans="1:13" ht="49.5" customHeight="1" x14ac:dyDescent="0.25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3" s="6" customFormat="1" ht="12.75" x14ac:dyDescent="0.2">
      <c r="A3" s="70" t="s">
        <v>1</v>
      </c>
      <c r="B3" s="70"/>
      <c r="C3" s="70"/>
      <c r="D3" s="70"/>
      <c r="E3" s="4"/>
      <c r="F3" s="30"/>
      <c r="G3" s="31"/>
      <c r="H3" s="4"/>
      <c r="I3" s="4"/>
      <c r="J3" s="4"/>
      <c r="K3" s="9"/>
      <c r="L3" s="9"/>
      <c r="M3" s="9"/>
    </row>
    <row r="4" spans="1:13" s="6" customFormat="1" ht="13.5" thickBot="1" x14ac:dyDescent="0.25">
      <c r="A4" s="46"/>
      <c r="B4" s="46"/>
      <c r="C4" s="46"/>
      <c r="D4" s="46"/>
      <c r="E4" s="4"/>
      <c r="F4" s="30"/>
      <c r="G4" s="31"/>
      <c r="H4" s="4"/>
      <c r="I4" s="4"/>
      <c r="J4" s="4"/>
      <c r="K4" s="9"/>
      <c r="L4" s="9"/>
      <c r="M4" s="9"/>
    </row>
    <row r="5" spans="1:13" ht="12.75" customHeight="1" x14ac:dyDescent="0.25">
      <c r="A5" s="71" t="s">
        <v>2</v>
      </c>
      <c r="B5" s="73" t="s">
        <v>3</v>
      </c>
      <c r="C5" s="74"/>
      <c r="D5" s="76" t="s">
        <v>4</v>
      </c>
      <c r="E5" s="73" t="s">
        <v>5</v>
      </c>
      <c r="F5" s="73" t="s">
        <v>6</v>
      </c>
      <c r="G5" s="79" t="s">
        <v>7</v>
      </c>
      <c r="H5" s="76" t="s">
        <v>8</v>
      </c>
      <c r="I5" s="76" t="s">
        <v>9</v>
      </c>
      <c r="J5" s="81" t="s">
        <v>10</v>
      </c>
      <c r="K5" s="48"/>
      <c r="L5" s="48"/>
      <c r="M5" s="92"/>
    </row>
    <row r="6" spans="1:13" ht="114" customHeight="1" thickBot="1" x14ac:dyDescent="0.3">
      <c r="A6" s="72"/>
      <c r="B6" s="75"/>
      <c r="C6" s="75"/>
      <c r="D6" s="77"/>
      <c r="E6" s="75"/>
      <c r="F6" s="78"/>
      <c r="G6" s="80"/>
      <c r="H6" s="139"/>
      <c r="I6" s="77"/>
      <c r="J6" s="82"/>
      <c r="K6" s="48"/>
      <c r="L6" s="48"/>
      <c r="M6" s="92"/>
    </row>
    <row r="7" spans="1:13" s="3" customFormat="1" ht="32.25" customHeight="1" x14ac:dyDescent="0.2">
      <c r="A7" s="83" t="s">
        <v>11</v>
      </c>
      <c r="B7" s="73" t="s">
        <v>12</v>
      </c>
      <c r="C7" s="73"/>
      <c r="D7" s="13" t="s">
        <v>13</v>
      </c>
      <c r="E7" s="13">
        <v>10</v>
      </c>
      <c r="F7" s="13">
        <v>5.1070000000000002</v>
      </c>
      <c r="G7" s="32">
        <v>0.34200000000000003</v>
      </c>
      <c r="H7" s="32">
        <v>4.5510000000000002</v>
      </c>
      <c r="I7" s="93" t="s">
        <v>14</v>
      </c>
      <c r="J7" s="64">
        <v>42748</v>
      </c>
      <c r="K7" s="49"/>
      <c r="L7" s="49"/>
      <c r="M7" s="49"/>
    </row>
    <row r="8" spans="1:13" s="6" customFormat="1" ht="23.25" customHeight="1" thickBot="1" x14ac:dyDescent="0.25">
      <c r="A8" s="84"/>
      <c r="B8" s="86"/>
      <c r="C8" s="86"/>
      <c r="D8" s="14" t="s">
        <v>15</v>
      </c>
      <c r="E8" s="14">
        <v>1.4</v>
      </c>
      <c r="F8" s="14">
        <v>0.58899999999999997</v>
      </c>
      <c r="G8" s="33">
        <v>3.9E-2</v>
      </c>
      <c r="H8" s="34">
        <v>0.77199999999999991</v>
      </c>
      <c r="I8" s="94"/>
      <c r="J8" s="65"/>
      <c r="K8" s="9"/>
      <c r="L8" s="9"/>
      <c r="M8" s="9"/>
    </row>
    <row r="9" spans="1:13" s="3" customFormat="1" ht="31.5" customHeight="1" x14ac:dyDescent="0.2">
      <c r="A9" s="88" t="s">
        <v>16</v>
      </c>
      <c r="B9" s="90" t="s">
        <v>17</v>
      </c>
      <c r="C9" s="90"/>
      <c r="D9" s="22" t="s">
        <v>13</v>
      </c>
      <c r="E9" s="15">
        <v>10</v>
      </c>
      <c r="F9" s="22">
        <v>2.8820000000000001</v>
      </c>
      <c r="G9" s="35">
        <v>0.8044</v>
      </c>
      <c r="H9" s="35">
        <v>6.3136000000000001</v>
      </c>
      <c r="I9" s="95" t="s">
        <v>18</v>
      </c>
      <c r="J9" s="66">
        <v>43028</v>
      </c>
      <c r="K9" s="49"/>
      <c r="L9" s="49"/>
      <c r="M9" s="49"/>
    </row>
    <row r="10" spans="1:13" s="6" customFormat="1" ht="23.25" customHeight="1" thickBot="1" x14ac:dyDescent="0.25">
      <c r="A10" s="89"/>
      <c r="B10" s="78"/>
      <c r="C10" s="78"/>
      <c r="D10" s="16" t="s">
        <v>15</v>
      </c>
      <c r="E10" s="16">
        <v>0.56000000000000005</v>
      </c>
      <c r="F10" s="16">
        <v>0.50700000000000001</v>
      </c>
      <c r="G10" s="36">
        <v>5.0000000000000001E-3</v>
      </c>
      <c r="H10" s="37">
        <v>4.800000000000005E-2</v>
      </c>
      <c r="I10" s="95"/>
      <c r="J10" s="67"/>
      <c r="K10" s="9"/>
      <c r="L10" s="9"/>
      <c r="M10" s="9"/>
    </row>
    <row r="11" spans="1:13" s="3" customFormat="1" ht="15.75" x14ac:dyDescent="0.2">
      <c r="A11" s="83" t="s">
        <v>19</v>
      </c>
      <c r="B11" s="73" t="s">
        <v>20</v>
      </c>
      <c r="C11" s="73"/>
      <c r="D11" s="13" t="s">
        <v>13</v>
      </c>
      <c r="E11" s="17">
        <v>10</v>
      </c>
      <c r="F11" s="13">
        <v>4.4930000000000003</v>
      </c>
      <c r="G11" s="32">
        <v>0.25800000000000001</v>
      </c>
      <c r="H11" s="32">
        <v>5.2489999999999997</v>
      </c>
      <c r="I11" s="74" t="s">
        <v>21</v>
      </c>
      <c r="J11" s="64">
        <v>42794</v>
      </c>
      <c r="K11" s="49"/>
      <c r="L11" s="49"/>
      <c r="M11" s="49"/>
    </row>
    <row r="12" spans="1:13" s="6" customFormat="1" ht="36" customHeight="1" thickBot="1" x14ac:dyDescent="0.25">
      <c r="A12" s="84"/>
      <c r="B12" s="86"/>
      <c r="C12" s="86"/>
      <c r="D12" s="14" t="s">
        <v>15</v>
      </c>
      <c r="E12" s="14">
        <v>0.88200000000000001</v>
      </c>
      <c r="F12" s="14">
        <v>0.56100000000000005</v>
      </c>
      <c r="G12" s="33">
        <v>1.425</v>
      </c>
      <c r="H12" s="34">
        <v>-1.1040000000000001</v>
      </c>
      <c r="I12" s="87"/>
      <c r="J12" s="65"/>
      <c r="K12" s="9"/>
      <c r="L12" s="9"/>
      <c r="M12" s="9"/>
    </row>
    <row r="13" spans="1:13" s="7" customFormat="1" ht="31.5" customHeight="1" x14ac:dyDescent="0.2">
      <c r="A13" s="88" t="s">
        <v>22</v>
      </c>
      <c r="B13" s="90" t="s">
        <v>23</v>
      </c>
      <c r="C13" s="90"/>
      <c r="D13" s="20" t="s">
        <v>13</v>
      </c>
      <c r="E13" s="18">
        <v>10</v>
      </c>
      <c r="F13" s="20">
        <v>5.008</v>
      </c>
      <c r="G13" s="35">
        <v>1.6529999999999998</v>
      </c>
      <c r="H13" s="35">
        <v>3.3390000000000004</v>
      </c>
      <c r="I13" s="96" t="s">
        <v>24</v>
      </c>
      <c r="J13" s="66">
        <v>43100</v>
      </c>
      <c r="K13" s="8"/>
      <c r="L13" s="8"/>
      <c r="M13" s="8"/>
    </row>
    <row r="14" spans="1:13" s="6" customFormat="1" ht="27.75" customHeight="1" thickBot="1" x14ac:dyDescent="0.25">
      <c r="A14" s="89"/>
      <c r="B14" s="78"/>
      <c r="C14" s="78"/>
      <c r="D14" s="16" t="s">
        <v>15</v>
      </c>
      <c r="E14" s="16">
        <v>1.4</v>
      </c>
      <c r="F14" s="16">
        <v>0.45800000000000002</v>
      </c>
      <c r="G14" s="36">
        <v>0</v>
      </c>
      <c r="H14" s="37">
        <v>0.94199999999999995</v>
      </c>
      <c r="I14" s="96"/>
      <c r="J14" s="67"/>
      <c r="K14" s="9"/>
      <c r="L14" s="9"/>
      <c r="M14" s="9"/>
    </row>
    <row r="15" spans="1:13" s="7" customFormat="1" ht="15.75" x14ac:dyDescent="0.2">
      <c r="A15" s="83" t="s">
        <v>25</v>
      </c>
      <c r="B15" s="85" t="s">
        <v>26</v>
      </c>
      <c r="C15" s="73"/>
      <c r="D15" s="21" t="s">
        <v>13</v>
      </c>
      <c r="E15" s="19">
        <v>10</v>
      </c>
      <c r="F15" s="13">
        <v>5.4020000000000001</v>
      </c>
      <c r="G15" s="32">
        <v>2.3420000000000001</v>
      </c>
      <c r="H15" s="32">
        <v>2.2559999999999998</v>
      </c>
      <c r="I15" s="74" t="s">
        <v>27</v>
      </c>
      <c r="J15" s="64">
        <v>42741</v>
      </c>
      <c r="K15" s="8"/>
      <c r="L15" s="8"/>
      <c r="M15" s="8"/>
    </row>
    <row r="16" spans="1:13" s="6" customFormat="1" ht="36" customHeight="1" thickBot="1" x14ac:dyDescent="0.25">
      <c r="A16" s="84"/>
      <c r="B16" s="86"/>
      <c r="C16" s="86"/>
      <c r="D16" s="14" t="s">
        <v>15</v>
      </c>
      <c r="E16" s="14">
        <v>1.4</v>
      </c>
      <c r="F16" s="14">
        <v>0.28699999999999998</v>
      </c>
      <c r="G16" s="33">
        <v>0</v>
      </c>
      <c r="H16" s="34">
        <v>1.113</v>
      </c>
      <c r="I16" s="87"/>
      <c r="J16" s="65"/>
      <c r="K16" s="9"/>
      <c r="L16" s="9"/>
      <c r="M16" s="9"/>
    </row>
    <row r="17" spans="1:15" s="7" customFormat="1" ht="30.75" customHeight="1" x14ac:dyDescent="0.2">
      <c r="A17" s="88" t="s">
        <v>28</v>
      </c>
      <c r="B17" s="90" t="s">
        <v>29</v>
      </c>
      <c r="C17" s="90"/>
      <c r="D17" s="20" t="s">
        <v>13</v>
      </c>
      <c r="E17" s="18">
        <v>10</v>
      </c>
      <c r="F17" s="20">
        <v>4.9489999999999998</v>
      </c>
      <c r="G17" s="35">
        <v>0</v>
      </c>
      <c r="H17" s="35">
        <v>5.0510000000000002</v>
      </c>
      <c r="I17" s="91" t="s">
        <v>30</v>
      </c>
      <c r="J17" s="66">
        <v>43100</v>
      </c>
      <c r="K17" s="97"/>
      <c r="L17" s="97"/>
      <c r="M17" s="8"/>
    </row>
    <row r="18" spans="1:15" s="6" customFormat="1" ht="29.25" customHeight="1" thickBot="1" x14ac:dyDescent="0.25">
      <c r="A18" s="89"/>
      <c r="B18" s="78"/>
      <c r="C18" s="78"/>
      <c r="D18" s="16" t="s">
        <v>15</v>
      </c>
      <c r="E18" s="16">
        <v>0.88200000000000001</v>
      </c>
      <c r="F18" s="16">
        <v>0.21</v>
      </c>
      <c r="G18" s="36">
        <v>0</v>
      </c>
      <c r="H18" s="37">
        <v>0.67200000000000004</v>
      </c>
      <c r="I18" s="75"/>
      <c r="J18" s="67"/>
      <c r="K18" s="97"/>
      <c r="L18" s="97"/>
      <c r="M18" s="9"/>
    </row>
    <row r="19" spans="1:15" s="7" customFormat="1" ht="15.75" x14ac:dyDescent="0.2">
      <c r="A19" s="83" t="s">
        <v>31</v>
      </c>
      <c r="B19" s="73" t="s">
        <v>32</v>
      </c>
      <c r="C19" s="73"/>
      <c r="D19" s="21" t="s">
        <v>13</v>
      </c>
      <c r="E19" s="19">
        <v>10</v>
      </c>
      <c r="F19" s="21">
        <v>1.4319999999999999</v>
      </c>
      <c r="G19" s="32">
        <v>1.681</v>
      </c>
      <c r="H19" s="32">
        <v>6.8869999999999996</v>
      </c>
      <c r="I19" s="74" t="s">
        <v>33</v>
      </c>
      <c r="J19" s="64">
        <v>42893</v>
      </c>
      <c r="K19" s="50"/>
      <c r="L19" s="8"/>
      <c r="M19" s="8"/>
    </row>
    <row r="20" spans="1:15" s="6" customFormat="1" ht="16.5" thickBot="1" x14ac:dyDescent="0.25">
      <c r="A20" s="84"/>
      <c r="B20" s="86"/>
      <c r="C20" s="86"/>
      <c r="D20" s="14" t="s">
        <v>15</v>
      </c>
      <c r="E20" s="14">
        <v>1.4</v>
      </c>
      <c r="F20" s="14">
        <v>0.191</v>
      </c>
      <c r="G20" s="33">
        <v>0</v>
      </c>
      <c r="H20" s="34">
        <v>1.2089999999999999</v>
      </c>
      <c r="I20" s="87"/>
      <c r="J20" s="65"/>
      <c r="K20" s="9"/>
      <c r="L20" s="9"/>
      <c r="M20" s="9"/>
    </row>
    <row r="21" spans="1:15" s="7" customFormat="1" ht="15.75" x14ac:dyDescent="0.2">
      <c r="A21" s="88" t="s">
        <v>34</v>
      </c>
      <c r="B21" s="104" t="s">
        <v>35</v>
      </c>
      <c r="C21" s="104"/>
      <c r="D21" s="20" t="s">
        <v>13</v>
      </c>
      <c r="E21" s="20">
        <v>10</v>
      </c>
      <c r="F21" s="20">
        <v>4.5890000000000004</v>
      </c>
      <c r="G21" s="35">
        <v>2.6414800000000001</v>
      </c>
      <c r="H21" s="35">
        <v>2.7695199999999995</v>
      </c>
      <c r="I21" s="91" t="s">
        <v>36</v>
      </c>
      <c r="J21" s="66">
        <v>42741</v>
      </c>
      <c r="K21" s="8"/>
      <c r="L21" s="8"/>
      <c r="M21" s="8"/>
    </row>
    <row r="22" spans="1:15" s="6" customFormat="1" ht="35.25" customHeight="1" thickBot="1" x14ac:dyDescent="0.25">
      <c r="A22" s="89"/>
      <c r="B22" s="105"/>
      <c r="C22" s="105"/>
      <c r="D22" s="16" t="s">
        <v>15</v>
      </c>
      <c r="E22" s="16">
        <v>1.4</v>
      </c>
      <c r="F22" s="16">
        <v>0.63300000000000001</v>
      </c>
      <c r="G22" s="36">
        <v>1.4999999999999999E-2</v>
      </c>
      <c r="H22" s="37">
        <v>0.75199999999999989</v>
      </c>
      <c r="I22" s="75"/>
      <c r="J22" s="67"/>
      <c r="K22" s="9"/>
      <c r="L22" s="9"/>
      <c r="M22" s="9"/>
    </row>
    <row r="23" spans="1:15" s="7" customFormat="1" ht="24" customHeight="1" x14ac:dyDescent="0.2">
      <c r="A23" s="83" t="s">
        <v>37</v>
      </c>
      <c r="B23" s="73" t="s">
        <v>38</v>
      </c>
      <c r="C23" s="73"/>
      <c r="D23" s="21" t="s">
        <v>13</v>
      </c>
      <c r="E23" s="21">
        <v>10</v>
      </c>
      <c r="F23" s="21">
        <v>4.9080000000000004</v>
      </c>
      <c r="G23" s="32">
        <v>0.67500000000000004</v>
      </c>
      <c r="H23" s="32">
        <v>4.4169999999999998</v>
      </c>
      <c r="I23" s="100" t="s">
        <v>39</v>
      </c>
      <c r="J23" s="102">
        <v>43100</v>
      </c>
      <c r="K23" s="8"/>
      <c r="L23" s="8"/>
      <c r="M23" s="8"/>
      <c r="N23" s="8"/>
      <c r="O23" s="8"/>
    </row>
    <row r="24" spans="1:15" s="6" customFormat="1" ht="23.25" customHeight="1" thickBot="1" x14ac:dyDescent="0.25">
      <c r="A24" s="84"/>
      <c r="B24" s="86"/>
      <c r="C24" s="86"/>
      <c r="D24" s="14" t="s">
        <v>15</v>
      </c>
      <c r="E24" s="14">
        <v>1.4</v>
      </c>
      <c r="F24" s="14">
        <v>0.443</v>
      </c>
      <c r="G24" s="33">
        <v>0</v>
      </c>
      <c r="H24" s="34">
        <v>0.95699999999999985</v>
      </c>
      <c r="I24" s="101"/>
      <c r="J24" s="103"/>
      <c r="K24" s="9"/>
      <c r="L24" s="9"/>
      <c r="M24" s="9"/>
      <c r="N24" s="9"/>
      <c r="O24" s="9"/>
    </row>
    <row r="25" spans="1:15" s="7" customFormat="1" ht="15.75" x14ac:dyDescent="0.2">
      <c r="A25" s="83" t="s">
        <v>40</v>
      </c>
      <c r="B25" s="73" t="s">
        <v>41</v>
      </c>
      <c r="C25" s="73"/>
      <c r="D25" s="21" t="s">
        <v>13</v>
      </c>
      <c r="E25" s="21">
        <v>10</v>
      </c>
      <c r="F25" s="21">
        <v>2.1960000000000002</v>
      </c>
      <c r="G25" s="32">
        <v>2.2029999999999998</v>
      </c>
      <c r="H25" s="32">
        <v>5.6010000000000009</v>
      </c>
      <c r="I25" s="74" t="s">
        <v>42</v>
      </c>
      <c r="J25" s="66">
        <v>43020</v>
      </c>
      <c r="K25" s="8"/>
      <c r="L25" s="8"/>
      <c r="M25" s="8"/>
    </row>
    <row r="26" spans="1:15" s="6" customFormat="1" ht="40.5" customHeight="1" thickBot="1" x14ac:dyDescent="0.25">
      <c r="A26" s="84"/>
      <c r="B26" s="86"/>
      <c r="C26" s="86"/>
      <c r="D26" s="14" t="s">
        <v>15</v>
      </c>
      <c r="E26" s="14">
        <v>0.88200000000000001</v>
      </c>
      <c r="F26" s="14">
        <v>8.3000000000000004E-2</v>
      </c>
      <c r="G26" s="33">
        <v>0</v>
      </c>
      <c r="H26" s="34">
        <v>0.79900000000000004</v>
      </c>
      <c r="I26" s="87"/>
      <c r="J26" s="67"/>
      <c r="K26" s="9"/>
      <c r="L26" s="9"/>
      <c r="M26" s="9"/>
    </row>
    <row r="27" spans="1:15" s="7" customFormat="1" ht="15.75" x14ac:dyDescent="0.2">
      <c r="A27" s="83" t="s">
        <v>43</v>
      </c>
      <c r="B27" s="73" t="s">
        <v>44</v>
      </c>
      <c r="C27" s="73"/>
      <c r="D27" s="21" t="s">
        <v>13</v>
      </c>
      <c r="E27" s="21">
        <v>10</v>
      </c>
      <c r="F27" s="21">
        <v>2.87</v>
      </c>
      <c r="G27" s="32">
        <v>0.47899999999999993</v>
      </c>
      <c r="H27" s="32">
        <v>6.6509999999999998</v>
      </c>
      <c r="I27" s="98" t="s">
        <v>45</v>
      </c>
      <c r="J27" s="64">
        <v>42988</v>
      </c>
      <c r="K27" s="8"/>
      <c r="L27" s="8"/>
      <c r="M27" s="8"/>
    </row>
    <row r="28" spans="1:15" s="6" customFormat="1" ht="31.5" customHeight="1" thickBot="1" x14ac:dyDescent="0.25">
      <c r="A28" s="84"/>
      <c r="B28" s="86"/>
      <c r="C28" s="86"/>
      <c r="D28" s="14" t="s">
        <v>15</v>
      </c>
      <c r="E28" s="14">
        <v>0.88200000000000001</v>
      </c>
      <c r="F28" s="14">
        <v>0.25800000000000001</v>
      </c>
      <c r="G28" s="33">
        <v>0</v>
      </c>
      <c r="H28" s="34">
        <v>0.624</v>
      </c>
      <c r="I28" s="99"/>
      <c r="J28" s="65"/>
      <c r="K28" s="9"/>
      <c r="L28" s="9"/>
      <c r="M28" s="9"/>
    </row>
    <row r="29" spans="1:15" s="7" customFormat="1" ht="15.75" x14ac:dyDescent="0.2">
      <c r="A29" s="88" t="s">
        <v>46</v>
      </c>
      <c r="B29" s="90" t="s">
        <v>47</v>
      </c>
      <c r="C29" s="90"/>
      <c r="D29" s="20" t="s">
        <v>13</v>
      </c>
      <c r="E29" s="20">
        <v>10</v>
      </c>
      <c r="F29" s="20">
        <v>4.633</v>
      </c>
      <c r="G29" s="35">
        <v>1.236</v>
      </c>
      <c r="H29" s="35">
        <v>4.1310000000000002</v>
      </c>
      <c r="I29" s="91" t="s">
        <v>48</v>
      </c>
      <c r="J29" s="66">
        <v>42988</v>
      </c>
      <c r="K29" s="8"/>
      <c r="L29" s="8"/>
      <c r="M29" s="8"/>
    </row>
    <row r="30" spans="1:15" s="6" customFormat="1" ht="16.5" thickBot="1" x14ac:dyDescent="0.25">
      <c r="A30" s="89"/>
      <c r="B30" s="78"/>
      <c r="C30" s="78"/>
      <c r="D30" s="16" t="s">
        <v>15</v>
      </c>
      <c r="E30" s="16">
        <v>0.88200000000000001</v>
      </c>
      <c r="F30" s="16">
        <v>0.42599999999999999</v>
      </c>
      <c r="G30" s="36">
        <v>0</v>
      </c>
      <c r="H30" s="37">
        <v>0.45600000000000002</v>
      </c>
      <c r="I30" s="75"/>
      <c r="J30" s="67"/>
      <c r="K30" s="9"/>
      <c r="L30" s="9"/>
      <c r="M30" s="9"/>
    </row>
    <row r="31" spans="1:15" s="7" customFormat="1" ht="15.75" x14ac:dyDescent="0.2">
      <c r="A31" s="83" t="s">
        <v>49</v>
      </c>
      <c r="B31" s="73" t="s">
        <v>50</v>
      </c>
      <c r="C31" s="73"/>
      <c r="D31" s="21" t="s">
        <v>13</v>
      </c>
      <c r="E31" s="21">
        <v>10</v>
      </c>
      <c r="F31" s="21">
        <v>5.7050000000000001</v>
      </c>
      <c r="G31" s="32">
        <v>2.3919999999999999</v>
      </c>
      <c r="H31" s="32">
        <v>1.903</v>
      </c>
      <c r="I31" s="74" t="s">
        <v>51</v>
      </c>
      <c r="J31" s="64">
        <v>43100</v>
      </c>
      <c r="K31" s="8"/>
      <c r="L31" s="8"/>
      <c r="M31" s="8"/>
    </row>
    <row r="32" spans="1:15" s="6" customFormat="1" ht="16.5" thickBot="1" x14ac:dyDescent="0.25">
      <c r="A32" s="84"/>
      <c r="B32" s="86"/>
      <c r="C32" s="86"/>
      <c r="D32" s="14" t="s">
        <v>15</v>
      </c>
      <c r="E32" s="14">
        <v>0.88200000000000001</v>
      </c>
      <c r="F32" s="14">
        <v>0.497</v>
      </c>
      <c r="G32" s="33">
        <v>0</v>
      </c>
      <c r="H32" s="34">
        <v>0.38500000000000001</v>
      </c>
      <c r="I32" s="87"/>
      <c r="J32" s="65"/>
      <c r="K32" s="9"/>
      <c r="L32" s="9"/>
      <c r="M32" s="9"/>
    </row>
    <row r="33" spans="1:13" s="7" customFormat="1" ht="24.75" customHeight="1" x14ac:dyDescent="0.2">
      <c r="A33" s="83" t="s">
        <v>52</v>
      </c>
      <c r="B33" s="73" t="s">
        <v>53</v>
      </c>
      <c r="C33" s="73"/>
      <c r="D33" s="21" t="s">
        <v>13</v>
      </c>
      <c r="E33" s="21">
        <v>10</v>
      </c>
      <c r="F33" s="21">
        <v>5.7530000000000001</v>
      </c>
      <c r="G33" s="32">
        <v>3.1640000000000001</v>
      </c>
      <c r="H33" s="32">
        <v>1.0829999999999997</v>
      </c>
      <c r="I33" s="74" t="s">
        <v>54</v>
      </c>
      <c r="J33" s="66">
        <v>42775</v>
      </c>
      <c r="K33" s="8"/>
      <c r="L33" s="8"/>
      <c r="M33" s="8"/>
    </row>
    <row r="34" spans="1:13" s="6" customFormat="1" ht="34.5" customHeight="1" thickBot="1" x14ac:dyDescent="0.25">
      <c r="A34" s="84"/>
      <c r="B34" s="86"/>
      <c r="C34" s="86"/>
      <c r="D34" s="14" t="s">
        <v>15</v>
      </c>
      <c r="E34" s="14">
        <v>1.4</v>
      </c>
      <c r="F34" s="14">
        <v>0.44900000000000001</v>
      </c>
      <c r="G34" s="33">
        <v>0</v>
      </c>
      <c r="H34" s="34">
        <v>0.95099999999999985</v>
      </c>
      <c r="I34" s="87"/>
      <c r="J34" s="67"/>
      <c r="K34" s="9"/>
      <c r="L34" s="9"/>
      <c r="M34" s="9"/>
    </row>
    <row r="35" spans="1:13" s="7" customFormat="1" ht="20.25" customHeight="1" x14ac:dyDescent="0.2">
      <c r="A35" s="83" t="s">
        <v>55</v>
      </c>
      <c r="B35" s="73" t="s">
        <v>56</v>
      </c>
      <c r="C35" s="73"/>
      <c r="D35" s="21" t="s">
        <v>13</v>
      </c>
      <c r="E35" s="21">
        <v>10</v>
      </c>
      <c r="F35" s="21">
        <v>4.8070000000000004</v>
      </c>
      <c r="G35" s="32">
        <v>1.0999999999999996E-2</v>
      </c>
      <c r="H35" s="32">
        <v>5.1819999999999995</v>
      </c>
      <c r="I35" s="98" t="s">
        <v>57</v>
      </c>
      <c r="J35" s="64">
        <v>43100</v>
      </c>
      <c r="K35" s="8"/>
      <c r="L35" s="8"/>
      <c r="M35" s="8"/>
    </row>
    <row r="36" spans="1:13" s="6" customFormat="1" ht="30" customHeight="1" thickBot="1" x14ac:dyDescent="0.25">
      <c r="A36" s="84"/>
      <c r="B36" s="86"/>
      <c r="C36" s="86"/>
      <c r="D36" s="14" t="s">
        <v>15</v>
      </c>
      <c r="E36" s="14">
        <v>0.88200000000000001</v>
      </c>
      <c r="F36" s="14">
        <v>0.52900000000000003</v>
      </c>
      <c r="G36" s="33">
        <v>1.4999999999999999E-2</v>
      </c>
      <c r="H36" s="34">
        <v>0.33799999999999997</v>
      </c>
      <c r="I36" s="99"/>
      <c r="J36" s="65"/>
      <c r="K36" s="9"/>
      <c r="L36" s="9"/>
      <c r="M36" s="9"/>
    </row>
    <row r="37" spans="1:13" s="7" customFormat="1" ht="15.75" x14ac:dyDescent="0.2">
      <c r="A37" s="88" t="s">
        <v>58</v>
      </c>
      <c r="B37" s="90" t="s">
        <v>59</v>
      </c>
      <c r="C37" s="90"/>
      <c r="D37" s="20" t="s">
        <v>13</v>
      </c>
      <c r="E37" s="20">
        <v>10</v>
      </c>
      <c r="F37" s="20">
        <v>3.524</v>
      </c>
      <c r="G37" s="35">
        <v>1.3569999999999998</v>
      </c>
      <c r="H37" s="35">
        <v>5.1189999999999998</v>
      </c>
      <c r="I37" s="96" t="s">
        <v>60</v>
      </c>
      <c r="J37" s="66">
        <v>42748</v>
      </c>
      <c r="K37" s="8"/>
      <c r="L37" s="8"/>
      <c r="M37" s="8"/>
    </row>
    <row r="38" spans="1:13" s="6" customFormat="1" ht="47.25" customHeight="1" thickBot="1" x14ac:dyDescent="0.25">
      <c r="A38" s="89"/>
      <c r="B38" s="78"/>
      <c r="C38" s="78"/>
      <c r="D38" s="16" t="s">
        <v>15</v>
      </c>
      <c r="E38" s="16">
        <v>1.764</v>
      </c>
      <c r="F38" s="16">
        <v>0.24199999999999999</v>
      </c>
      <c r="G38" s="36">
        <v>3.5000000000000003E-2</v>
      </c>
      <c r="H38" s="37">
        <v>1.4870000000000001</v>
      </c>
      <c r="I38" s="96"/>
      <c r="J38" s="67"/>
      <c r="K38" s="9"/>
      <c r="L38" s="9"/>
      <c r="M38" s="9"/>
    </row>
    <row r="39" spans="1:13" s="7" customFormat="1" ht="15.75" x14ac:dyDescent="0.2">
      <c r="A39" s="83" t="s">
        <v>61</v>
      </c>
      <c r="B39" s="73" t="s">
        <v>62</v>
      </c>
      <c r="C39" s="73"/>
      <c r="D39" s="21" t="s">
        <v>13</v>
      </c>
      <c r="E39" s="21">
        <v>10</v>
      </c>
      <c r="F39" s="21">
        <v>2.4950000000000001</v>
      </c>
      <c r="G39" s="32">
        <v>2.2040000000000002</v>
      </c>
      <c r="H39" s="32">
        <v>5.3010000000000002</v>
      </c>
      <c r="I39" s="98" t="s">
        <v>63</v>
      </c>
      <c r="J39" s="64">
        <v>42744</v>
      </c>
      <c r="K39" s="8"/>
      <c r="L39" s="8"/>
      <c r="M39" s="8"/>
    </row>
    <row r="40" spans="1:13" s="6" customFormat="1" ht="55.5" customHeight="1" thickBot="1" x14ac:dyDescent="0.25">
      <c r="A40" s="84"/>
      <c r="B40" s="86"/>
      <c r="C40" s="86"/>
      <c r="D40" s="14" t="s">
        <v>15</v>
      </c>
      <c r="E40" s="14">
        <v>0.88200000000000001</v>
      </c>
      <c r="F40" s="14">
        <v>0.218</v>
      </c>
      <c r="G40" s="33">
        <v>0</v>
      </c>
      <c r="H40" s="34">
        <v>0.66400000000000003</v>
      </c>
      <c r="I40" s="99"/>
      <c r="J40" s="65"/>
      <c r="K40" s="9"/>
      <c r="L40" s="9"/>
      <c r="M40" s="9"/>
    </row>
    <row r="41" spans="1:13" s="7" customFormat="1" ht="24" customHeight="1" x14ac:dyDescent="0.2">
      <c r="A41" s="88" t="s">
        <v>64</v>
      </c>
      <c r="B41" s="104" t="s">
        <v>65</v>
      </c>
      <c r="C41" s="104"/>
      <c r="D41" s="20" t="s">
        <v>13</v>
      </c>
      <c r="E41" s="20">
        <v>10</v>
      </c>
      <c r="F41" s="22">
        <v>3.26</v>
      </c>
      <c r="G41" s="35">
        <v>1.357</v>
      </c>
      <c r="H41" s="35">
        <v>5.383</v>
      </c>
      <c r="I41" s="96" t="s">
        <v>66</v>
      </c>
      <c r="J41" s="66">
        <v>42746</v>
      </c>
      <c r="K41" s="8"/>
      <c r="L41" s="8"/>
      <c r="M41" s="8"/>
    </row>
    <row r="42" spans="1:13" s="6" customFormat="1" ht="40.5" customHeight="1" thickBot="1" x14ac:dyDescent="0.25">
      <c r="A42" s="89"/>
      <c r="B42" s="105"/>
      <c r="C42" s="105"/>
      <c r="D42" s="16" t="s">
        <v>15</v>
      </c>
      <c r="E42" s="16">
        <v>0.88200000000000001</v>
      </c>
      <c r="F42" s="16">
        <v>7.0000000000000001E-3</v>
      </c>
      <c r="G42" s="36">
        <v>0</v>
      </c>
      <c r="H42" s="37">
        <v>0.875</v>
      </c>
      <c r="I42" s="96"/>
      <c r="J42" s="67"/>
      <c r="K42" s="9"/>
      <c r="L42" s="9"/>
      <c r="M42" s="9"/>
    </row>
    <row r="43" spans="1:13" s="7" customFormat="1" ht="20.25" customHeight="1" x14ac:dyDescent="0.2">
      <c r="A43" s="83" t="s">
        <v>67</v>
      </c>
      <c r="B43" s="73" t="s">
        <v>68</v>
      </c>
      <c r="C43" s="73"/>
      <c r="D43" s="21" t="s">
        <v>13</v>
      </c>
      <c r="E43" s="21">
        <v>10</v>
      </c>
      <c r="F43" s="21">
        <v>3.3180000000000001</v>
      </c>
      <c r="G43" s="32">
        <v>0.34100000000000003</v>
      </c>
      <c r="H43" s="32">
        <v>6.3410000000000002</v>
      </c>
      <c r="I43" s="98" t="s">
        <v>69</v>
      </c>
      <c r="J43" s="64">
        <v>43100</v>
      </c>
      <c r="K43" s="8"/>
      <c r="L43" s="8"/>
      <c r="M43" s="8"/>
    </row>
    <row r="44" spans="1:13" s="6" customFormat="1" ht="30" customHeight="1" thickBot="1" x14ac:dyDescent="0.25">
      <c r="A44" s="84"/>
      <c r="B44" s="86"/>
      <c r="C44" s="86"/>
      <c r="D44" s="14" t="s">
        <v>15</v>
      </c>
      <c r="E44" s="14">
        <v>1.4</v>
      </c>
      <c r="F44" s="14">
        <v>2.3E-2</v>
      </c>
      <c r="G44" s="33">
        <v>6.8000000000000005E-2</v>
      </c>
      <c r="H44" s="34">
        <v>1.3089999999999999</v>
      </c>
      <c r="I44" s="99"/>
      <c r="J44" s="65"/>
      <c r="K44" s="9"/>
      <c r="L44" s="9"/>
      <c r="M44" s="9"/>
    </row>
    <row r="45" spans="1:13" s="3" customFormat="1" ht="24.75" customHeight="1" x14ac:dyDescent="0.2">
      <c r="A45" s="106" t="s">
        <v>70</v>
      </c>
      <c r="B45" s="104" t="s">
        <v>71</v>
      </c>
      <c r="C45" s="104"/>
      <c r="D45" s="22" t="s">
        <v>13</v>
      </c>
      <c r="E45" s="22">
        <v>10</v>
      </c>
      <c r="F45" s="22">
        <v>1.905</v>
      </c>
      <c r="G45" s="38">
        <v>-0.4274</v>
      </c>
      <c r="H45" s="35">
        <v>8.5224000000000011</v>
      </c>
      <c r="I45" s="95" t="s">
        <v>72</v>
      </c>
      <c r="J45" s="108">
        <v>43024</v>
      </c>
      <c r="K45" s="117"/>
      <c r="L45" s="117"/>
      <c r="M45" s="49"/>
    </row>
    <row r="46" spans="1:13" s="5" customFormat="1" ht="22.5" customHeight="1" thickBot="1" x14ac:dyDescent="0.25">
      <c r="A46" s="107"/>
      <c r="B46" s="105"/>
      <c r="C46" s="105"/>
      <c r="D46" s="23" t="s">
        <v>15</v>
      </c>
      <c r="E46" s="23">
        <v>0.88200000000000001</v>
      </c>
      <c r="F46" s="23">
        <v>0.14599999999999999</v>
      </c>
      <c r="G46" s="36">
        <v>0</v>
      </c>
      <c r="H46" s="37">
        <v>0.73599999999999999</v>
      </c>
      <c r="I46" s="95"/>
      <c r="J46" s="109"/>
      <c r="K46" s="117"/>
      <c r="L46" s="117"/>
      <c r="M46" s="51"/>
    </row>
    <row r="47" spans="1:13" s="7" customFormat="1" ht="15.75" customHeight="1" x14ac:dyDescent="0.2">
      <c r="A47" s="83" t="s">
        <v>73</v>
      </c>
      <c r="B47" s="73" t="s">
        <v>74</v>
      </c>
      <c r="C47" s="73"/>
      <c r="D47" s="21" t="s">
        <v>13</v>
      </c>
      <c r="E47" s="21">
        <v>10</v>
      </c>
      <c r="F47" s="13">
        <v>2.863</v>
      </c>
      <c r="G47" s="32">
        <v>1.3029999999999999</v>
      </c>
      <c r="H47" s="32">
        <v>5.8340000000000005</v>
      </c>
      <c r="I47" s="98" t="s">
        <v>75</v>
      </c>
      <c r="J47" s="64">
        <v>43100</v>
      </c>
      <c r="K47" s="8"/>
      <c r="L47" s="8"/>
      <c r="M47" s="8"/>
    </row>
    <row r="48" spans="1:13" s="6" customFormat="1" ht="38.25" customHeight="1" thickBot="1" x14ac:dyDescent="0.25">
      <c r="A48" s="84"/>
      <c r="B48" s="86"/>
      <c r="C48" s="86"/>
      <c r="D48" s="14" t="s">
        <v>15</v>
      </c>
      <c r="E48" s="14">
        <v>1.4</v>
      </c>
      <c r="F48" s="28">
        <v>0.14499999999999999</v>
      </c>
      <c r="G48" s="33">
        <v>0</v>
      </c>
      <c r="H48" s="34">
        <v>1.2549999999999999</v>
      </c>
      <c r="I48" s="99"/>
      <c r="J48" s="65"/>
      <c r="K48" s="9"/>
      <c r="L48" s="9"/>
      <c r="M48" s="9"/>
    </row>
    <row r="49" spans="1:13" s="7" customFormat="1" ht="15.75" x14ac:dyDescent="0.2">
      <c r="A49" s="110" t="s">
        <v>76</v>
      </c>
      <c r="B49" s="73" t="s">
        <v>77</v>
      </c>
      <c r="C49" s="73"/>
      <c r="D49" s="21" t="s">
        <v>13</v>
      </c>
      <c r="E49" s="21">
        <v>10</v>
      </c>
      <c r="F49" s="13">
        <v>0.85</v>
      </c>
      <c r="G49" s="32">
        <v>0.64500000000000002</v>
      </c>
      <c r="H49" s="32">
        <v>8.5050000000000008</v>
      </c>
      <c r="I49" s="98" t="s">
        <v>78</v>
      </c>
      <c r="J49" s="66">
        <v>43099</v>
      </c>
      <c r="K49" s="8"/>
      <c r="L49" s="8"/>
      <c r="M49" s="8"/>
    </row>
    <row r="50" spans="1:13" s="6" customFormat="1" ht="31.5" customHeight="1" thickBot="1" x14ac:dyDescent="0.25">
      <c r="A50" s="84"/>
      <c r="B50" s="86"/>
      <c r="C50" s="86"/>
      <c r="D50" s="14" t="s">
        <v>15</v>
      </c>
      <c r="E50" s="14">
        <v>1.4</v>
      </c>
      <c r="F50" s="28">
        <v>0.15</v>
      </c>
      <c r="G50" s="33">
        <v>0.245</v>
      </c>
      <c r="H50" s="34">
        <v>1.0049999999999999</v>
      </c>
      <c r="I50" s="99"/>
      <c r="J50" s="67"/>
      <c r="K50" s="9"/>
      <c r="L50" s="9"/>
      <c r="M50" s="9"/>
    </row>
    <row r="51" spans="1:13" s="7" customFormat="1" ht="15.75" customHeight="1" x14ac:dyDescent="0.2">
      <c r="A51" s="110" t="s">
        <v>79</v>
      </c>
      <c r="B51" s="73" t="s">
        <v>80</v>
      </c>
      <c r="C51" s="73"/>
      <c r="D51" s="21" t="s">
        <v>13</v>
      </c>
      <c r="E51" s="21">
        <v>10</v>
      </c>
      <c r="F51" s="13">
        <v>2.86</v>
      </c>
      <c r="G51" s="32">
        <v>1.3760000000000001</v>
      </c>
      <c r="H51" s="32">
        <v>5.7640000000000002</v>
      </c>
      <c r="I51" s="111" t="s">
        <v>81</v>
      </c>
      <c r="J51" s="64">
        <v>43100</v>
      </c>
      <c r="K51" s="8"/>
      <c r="L51" s="8"/>
      <c r="M51" s="8"/>
    </row>
    <row r="52" spans="1:13" s="6" customFormat="1" ht="40.5" customHeight="1" thickBot="1" x14ac:dyDescent="0.25">
      <c r="A52" s="84"/>
      <c r="B52" s="86"/>
      <c r="C52" s="86"/>
      <c r="D52" s="14" t="s">
        <v>82</v>
      </c>
      <c r="E52" s="14">
        <v>1.4</v>
      </c>
      <c r="F52" s="28">
        <v>0.38100000000000001</v>
      </c>
      <c r="G52" s="33">
        <v>1.264</v>
      </c>
      <c r="H52" s="34">
        <v>-0.24500000000000011</v>
      </c>
      <c r="I52" s="112"/>
      <c r="J52" s="65"/>
      <c r="K52" s="9"/>
      <c r="L52" s="9"/>
      <c r="M52" s="9"/>
    </row>
    <row r="53" spans="1:13" ht="26.25" customHeight="1" x14ac:dyDescent="0.25">
      <c r="A53" s="113" t="s">
        <v>83</v>
      </c>
      <c r="B53" s="114" t="s">
        <v>84</v>
      </c>
      <c r="C53" s="115"/>
      <c r="D53" s="20" t="s">
        <v>13</v>
      </c>
      <c r="E53" s="20">
        <v>10</v>
      </c>
      <c r="F53" s="20">
        <v>1.02</v>
      </c>
      <c r="G53" s="35">
        <v>0.67670000000000008</v>
      </c>
      <c r="H53" s="35">
        <v>8.3033000000000001</v>
      </c>
      <c r="I53" s="116" t="s">
        <v>85</v>
      </c>
      <c r="J53" s="118">
        <v>43064</v>
      </c>
      <c r="K53" s="97"/>
      <c r="L53" s="97"/>
    </row>
    <row r="54" spans="1:13" s="6" customFormat="1" ht="18.75" customHeight="1" thickBot="1" x14ac:dyDescent="0.25">
      <c r="A54" s="113"/>
      <c r="B54" s="114"/>
      <c r="C54" s="115"/>
      <c r="D54" s="16" t="s">
        <v>15</v>
      </c>
      <c r="E54" s="16">
        <v>1.4</v>
      </c>
      <c r="F54" s="16">
        <v>8.4000000000000005E-2</v>
      </c>
      <c r="G54" s="36">
        <v>0</v>
      </c>
      <c r="H54" s="37">
        <v>1.3159999999999998</v>
      </c>
      <c r="I54" s="116"/>
      <c r="J54" s="118"/>
      <c r="K54" s="97"/>
      <c r="L54" s="97"/>
      <c r="M54" s="9"/>
    </row>
    <row r="55" spans="1:13" s="7" customFormat="1" ht="15.75" x14ac:dyDescent="0.2">
      <c r="A55" s="110" t="s">
        <v>86</v>
      </c>
      <c r="B55" s="73" t="s">
        <v>87</v>
      </c>
      <c r="C55" s="73"/>
      <c r="D55" s="21" t="s">
        <v>88</v>
      </c>
      <c r="E55" s="21">
        <v>6</v>
      </c>
      <c r="F55" s="21">
        <v>3.4020000000000001</v>
      </c>
      <c r="G55" s="32">
        <v>0.84</v>
      </c>
      <c r="H55" s="32">
        <v>1.758</v>
      </c>
      <c r="I55" s="98" t="s">
        <v>89</v>
      </c>
      <c r="J55" s="64">
        <v>42745</v>
      </c>
      <c r="K55" s="8"/>
      <c r="L55" s="8"/>
      <c r="M55" s="8"/>
    </row>
    <row r="56" spans="1:13" s="6" customFormat="1" ht="25.5" customHeight="1" thickBot="1" x14ac:dyDescent="0.25">
      <c r="A56" s="84"/>
      <c r="B56" s="86"/>
      <c r="C56" s="86"/>
      <c r="D56" s="14" t="s">
        <v>15</v>
      </c>
      <c r="E56" s="14">
        <v>0.56000000000000005</v>
      </c>
      <c r="F56" s="14">
        <v>3.4000000000000002E-2</v>
      </c>
      <c r="G56" s="33">
        <v>1.7000000000000001E-2</v>
      </c>
      <c r="H56" s="34">
        <v>0.50900000000000001</v>
      </c>
      <c r="I56" s="99"/>
      <c r="J56" s="65"/>
      <c r="K56" s="9"/>
      <c r="L56" s="9"/>
      <c r="M56" s="9"/>
    </row>
    <row r="57" spans="1:13" s="7" customFormat="1" ht="15.75" x14ac:dyDescent="0.2">
      <c r="A57" s="113" t="s">
        <v>90</v>
      </c>
      <c r="B57" s="90" t="s">
        <v>91</v>
      </c>
      <c r="C57" s="90"/>
      <c r="D57" s="20" t="s">
        <v>92</v>
      </c>
      <c r="E57" s="20">
        <v>6</v>
      </c>
      <c r="F57" s="20">
        <v>2.2690000000000001</v>
      </c>
      <c r="G57" s="35">
        <v>0.41299999999999998</v>
      </c>
      <c r="H57" s="35">
        <v>3.3180000000000001</v>
      </c>
      <c r="I57" s="96" t="s">
        <v>93</v>
      </c>
      <c r="J57" s="66">
        <v>43082</v>
      </c>
      <c r="K57" s="8"/>
      <c r="L57" s="8"/>
      <c r="M57" s="8"/>
    </row>
    <row r="58" spans="1:13" s="6" customFormat="1" ht="39" customHeight="1" thickBot="1" x14ac:dyDescent="0.25">
      <c r="A58" s="113"/>
      <c r="B58" s="78"/>
      <c r="C58" s="78"/>
      <c r="D58" s="16" t="s">
        <v>15</v>
      </c>
      <c r="E58" s="16">
        <v>0.88200000000000001</v>
      </c>
      <c r="F58" s="16">
        <v>0.28100000000000003</v>
      </c>
      <c r="G58" s="36">
        <v>1.4E-2</v>
      </c>
      <c r="H58" s="37">
        <v>0.58699999999999997</v>
      </c>
      <c r="I58" s="96"/>
      <c r="J58" s="67"/>
      <c r="K58" s="9"/>
      <c r="L58" s="9"/>
      <c r="M58" s="9"/>
    </row>
    <row r="59" spans="1:13" s="7" customFormat="1" ht="24.75" customHeight="1" x14ac:dyDescent="0.2">
      <c r="A59" s="119" t="s">
        <v>94</v>
      </c>
      <c r="B59" s="121" t="s">
        <v>95</v>
      </c>
      <c r="C59" s="122"/>
      <c r="D59" s="21" t="s">
        <v>88</v>
      </c>
      <c r="E59" s="21">
        <v>6</v>
      </c>
      <c r="F59" s="13">
        <v>4.9219999999999997</v>
      </c>
      <c r="G59" s="32">
        <v>0.17100000000000001</v>
      </c>
      <c r="H59" s="32">
        <v>0.90700000000000025</v>
      </c>
      <c r="I59" s="111" t="s">
        <v>96</v>
      </c>
      <c r="J59" s="128">
        <v>42748</v>
      </c>
      <c r="K59" s="8"/>
      <c r="L59" s="8"/>
      <c r="M59" s="8"/>
    </row>
    <row r="60" spans="1:13" s="6" customFormat="1" ht="23.25" customHeight="1" thickBot="1" x14ac:dyDescent="0.25">
      <c r="A60" s="120"/>
      <c r="B60" s="123"/>
      <c r="C60" s="124"/>
      <c r="D60" s="14" t="s">
        <v>15</v>
      </c>
      <c r="E60" s="14">
        <v>0.88200000000000001</v>
      </c>
      <c r="F60" s="28">
        <v>0.33900000000000002</v>
      </c>
      <c r="G60" s="33">
        <v>0.04</v>
      </c>
      <c r="H60" s="34">
        <v>0.50299999999999989</v>
      </c>
      <c r="I60" s="112"/>
      <c r="J60" s="129"/>
      <c r="K60" s="9"/>
      <c r="L60" s="9"/>
      <c r="M60" s="9"/>
    </row>
    <row r="61" spans="1:13" s="7" customFormat="1" ht="15.75" x14ac:dyDescent="0.2">
      <c r="A61" s="125" t="s">
        <v>97</v>
      </c>
      <c r="B61" s="104" t="s">
        <v>98</v>
      </c>
      <c r="C61" s="90"/>
      <c r="D61" s="20" t="s">
        <v>13</v>
      </c>
      <c r="E61" s="20">
        <v>10</v>
      </c>
      <c r="F61" s="22">
        <v>2.984</v>
      </c>
      <c r="G61" s="35">
        <v>0.72900000000000009</v>
      </c>
      <c r="H61" s="35">
        <v>6.2869999999999999</v>
      </c>
      <c r="I61" s="126" t="s">
        <v>99</v>
      </c>
      <c r="J61" s="66">
        <v>42745</v>
      </c>
      <c r="K61" s="8"/>
      <c r="L61" s="8"/>
      <c r="M61" s="8"/>
    </row>
    <row r="62" spans="1:13" s="6" customFormat="1" ht="21.75" customHeight="1" thickBot="1" x14ac:dyDescent="0.25">
      <c r="A62" s="125"/>
      <c r="B62" s="78"/>
      <c r="C62" s="78"/>
      <c r="D62" s="16" t="s">
        <v>15</v>
      </c>
      <c r="E62" s="16">
        <v>0.88200000000000001</v>
      </c>
      <c r="F62" s="23">
        <v>0.11600000000000001</v>
      </c>
      <c r="G62" s="36">
        <v>2.5000000000000001E-2</v>
      </c>
      <c r="H62" s="37">
        <v>0.74099999999999999</v>
      </c>
      <c r="I62" s="127"/>
      <c r="J62" s="67"/>
      <c r="K62" s="9"/>
      <c r="L62" s="9"/>
      <c r="M62" s="9"/>
    </row>
    <row r="63" spans="1:13" ht="21.75" customHeight="1" x14ac:dyDescent="0.25">
      <c r="A63" s="119" t="s">
        <v>100</v>
      </c>
      <c r="B63" s="130" t="s">
        <v>101</v>
      </c>
      <c r="C63" s="131"/>
      <c r="D63" s="21" t="s">
        <v>92</v>
      </c>
      <c r="E63" s="21">
        <v>6</v>
      </c>
      <c r="F63" s="21">
        <v>1.26</v>
      </c>
      <c r="G63" s="32">
        <v>5.0000000000000017E-2</v>
      </c>
      <c r="H63" s="32">
        <v>4.6900000000000004</v>
      </c>
      <c r="I63" s="93" t="s">
        <v>102</v>
      </c>
      <c r="J63" s="128">
        <v>42751</v>
      </c>
    </row>
    <row r="64" spans="1:13" s="6" customFormat="1" ht="21.75" customHeight="1" thickBot="1" x14ac:dyDescent="0.25">
      <c r="A64" s="120"/>
      <c r="B64" s="132"/>
      <c r="C64" s="133"/>
      <c r="D64" s="14" t="s">
        <v>15</v>
      </c>
      <c r="E64" s="14">
        <v>0.88200000000000001</v>
      </c>
      <c r="F64" s="14">
        <v>0.21</v>
      </c>
      <c r="G64" s="33">
        <v>0</v>
      </c>
      <c r="H64" s="34">
        <v>0.67200000000000004</v>
      </c>
      <c r="I64" s="94"/>
      <c r="J64" s="129"/>
      <c r="K64" s="9"/>
      <c r="L64" s="9"/>
      <c r="M64" s="9"/>
    </row>
    <row r="65" spans="1:13" ht="21.75" customHeight="1" x14ac:dyDescent="0.25">
      <c r="A65" s="125" t="s">
        <v>103</v>
      </c>
      <c r="B65" s="114" t="s">
        <v>104</v>
      </c>
      <c r="C65" s="115"/>
      <c r="D65" s="18" t="s">
        <v>13</v>
      </c>
      <c r="E65" s="18">
        <v>10</v>
      </c>
      <c r="F65" s="20">
        <v>0.35299999999999998</v>
      </c>
      <c r="G65" s="35">
        <v>0.67</v>
      </c>
      <c r="H65" s="35">
        <v>8.9770000000000003</v>
      </c>
      <c r="I65" s="95" t="s">
        <v>105</v>
      </c>
      <c r="J65" s="118">
        <v>42745</v>
      </c>
    </row>
    <row r="66" spans="1:13" s="6" customFormat="1" ht="27" customHeight="1" thickBot="1" x14ac:dyDescent="0.25">
      <c r="A66" s="125"/>
      <c r="B66" s="114"/>
      <c r="C66" s="115"/>
      <c r="D66" s="16" t="s">
        <v>15</v>
      </c>
      <c r="E66" s="16">
        <v>0.88200000000000001</v>
      </c>
      <c r="F66" s="16">
        <v>4.7E-2</v>
      </c>
      <c r="G66" s="36">
        <v>0</v>
      </c>
      <c r="H66" s="37">
        <v>0.83499999999999996</v>
      </c>
      <c r="I66" s="95"/>
      <c r="J66" s="118"/>
      <c r="K66" s="9"/>
      <c r="L66" s="9"/>
      <c r="M66" s="9"/>
    </row>
    <row r="67" spans="1:13" s="7" customFormat="1" ht="15.75" x14ac:dyDescent="0.2">
      <c r="A67" s="110" t="s">
        <v>106</v>
      </c>
      <c r="B67" s="85" t="s">
        <v>107</v>
      </c>
      <c r="C67" s="73"/>
      <c r="D67" s="21" t="s">
        <v>13</v>
      </c>
      <c r="E67" s="21">
        <v>10</v>
      </c>
      <c r="F67" s="13">
        <v>2.0960000000000001</v>
      </c>
      <c r="G67" s="32">
        <v>1.653</v>
      </c>
      <c r="H67" s="32">
        <v>6.2509999999999994</v>
      </c>
      <c r="I67" s="98" t="s">
        <v>108</v>
      </c>
      <c r="J67" s="64">
        <v>42745</v>
      </c>
      <c r="K67" s="8"/>
      <c r="L67" s="8"/>
      <c r="M67" s="8"/>
    </row>
    <row r="68" spans="1:13" s="6" customFormat="1" ht="31.5" customHeight="1" thickBot="1" x14ac:dyDescent="0.25">
      <c r="A68" s="84"/>
      <c r="B68" s="86"/>
      <c r="C68" s="86"/>
      <c r="D68" s="14" t="s">
        <v>15</v>
      </c>
      <c r="E68" s="14">
        <v>0.88200000000000001</v>
      </c>
      <c r="F68" s="28">
        <v>0.25</v>
      </c>
      <c r="G68" s="33">
        <v>0</v>
      </c>
      <c r="H68" s="34">
        <v>0.63200000000000001</v>
      </c>
      <c r="I68" s="99"/>
      <c r="J68" s="65"/>
      <c r="K68" s="9"/>
      <c r="L68" s="9"/>
      <c r="M68" s="9"/>
    </row>
    <row r="69" spans="1:13" s="3" customFormat="1" ht="15.75" x14ac:dyDescent="0.2">
      <c r="A69" s="106" t="s">
        <v>109</v>
      </c>
      <c r="B69" s="104" t="s">
        <v>110</v>
      </c>
      <c r="C69" s="104"/>
      <c r="D69" s="22" t="s">
        <v>92</v>
      </c>
      <c r="E69" s="22">
        <v>6</v>
      </c>
      <c r="F69" s="22">
        <v>3.2469999999999999</v>
      </c>
      <c r="G69" s="35">
        <v>0.69899999999999995</v>
      </c>
      <c r="H69" s="35">
        <v>2.0540000000000003</v>
      </c>
      <c r="I69" s="95" t="s">
        <v>111</v>
      </c>
      <c r="J69" s="108">
        <v>42951</v>
      </c>
      <c r="K69" s="49"/>
      <c r="L69" s="49"/>
      <c r="M69" s="49"/>
    </row>
    <row r="70" spans="1:13" s="5" customFormat="1" ht="16.5" thickBot="1" x14ac:dyDescent="0.25">
      <c r="A70" s="107"/>
      <c r="B70" s="105"/>
      <c r="C70" s="105"/>
      <c r="D70" s="23" t="s">
        <v>15</v>
      </c>
      <c r="E70" s="23">
        <v>1.4</v>
      </c>
      <c r="F70" s="23">
        <v>0.13600000000000001</v>
      </c>
      <c r="G70" s="36">
        <v>0.14499999999999999</v>
      </c>
      <c r="H70" s="37">
        <v>1.1189999999999998</v>
      </c>
      <c r="I70" s="95"/>
      <c r="J70" s="109"/>
      <c r="K70" s="51"/>
      <c r="L70" s="51"/>
      <c r="M70" s="51"/>
    </row>
    <row r="71" spans="1:13" s="7" customFormat="1" ht="31.5" customHeight="1" x14ac:dyDescent="0.2">
      <c r="A71" s="110" t="s">
        <v>112</v>
      </c>
      <c r="B71" s="85" t="s">
        <v>113</v>
      </c>
      <c r="C71" s="73"/>
      <c r="D71" s="21" t="s">
        <v>13</v>
      </c>
      <c r="E71" s="21">
        <v>10</v>
      </c>
      <c r="F71" s="21">
        <v>2.2189999999999999</v>
      </c>
      <c r="G71" s="32">
        <v>1.3550000000000002</v>
      </c>
      <c r="H71" s="32">
        <v>6.4260000000000002</v>
      </c>
      <c r="I71" s="98" t="s">
        <v>114</v>
      </c>
      <c r="J71" s="64">
        <v>42741</v>
      </c>
      <c r="K71" s="8"/>
      <c r="L71" s="8"/>
      <c r="M71" s="8"/>
    </row>
    <row r="72" spans="1:13" s="6" customFormat="1" ht="16.5" thickBot="1" x14ac:dyDescent="0.25">
      <c r="A72" s="84"/>
      <c r="B72" s="86"/>
      <c r="C72" s="86"/>
      <c r="D72" s="14" t="s">
        <v>15</v>
      </c>
      <c r="E72" s="14">
        <v>0.88200000000000001</v>
      </c>
      <c r="F72" s="14">
        <v>6.8000000000000005E-2</v>
      </c>
      <c r="G72" s="33">
        <v>0</v>
      </c>
      <c r="H72" s="34">
        <v>0.81400000000000006</v>
      </c>
      <c r="I72" s="99"/>
      <c r="J72" s="65"/>
      <c r="K72" s="9"/>
      <c r="L72" s="9"/>
      <c r="M72" s="9"/>
    </row>
    <row r="73" spans="1:13" s="7" customFormat="1" ht="15.75" x14ac:dyDescent="0.2">
      <c r="A73" s="106" t="s">
        <v>115</v>
      </c>
      <c r="B73" s="104" t="s">
        <v>116</v>
      </c>
      <c r="C73" s="90"/>
      <c r="D73" s="20" t="s">
        <v>13</v>
      </c>
      <c r="E73" s="20">
        <v>10</v>
      </c>
      <c r="F73" s="20">
        <v>1.996</v>
      </c>
      <c r="G73" s="35">
        <v>1.0419999999999998</v>
      </c>
      <c r="H73" s="35">
        <v>6.9619999999999997</v>
      </c>
      <c r="I73" s="96" t="s">
        <v>117</v>
      </c>
      <c r="J73" s="66">
        <v>43065</v>
      </c>
      <c r="K73" s="8"/>
      <c r="L73" s="8"/>
      <c r="M73" s="8"/>
    </row>
    <row r="74" spans="1:13" s="6" customFormat="1" ht="16.5" thickBot="1" x14ac:dyDescent="0.25">
      <c r="A74" s="89"/>
      <c r="B74" s="78"/>
      <c r="C74" s="78"/>
      <c r="D74" s="16" t="s">
        <v>15</v>
      </c>
      <c r="E74" s="16">
        <v>0.56000000000000005</v>
      </c>
      <c r="F74" s="16">
        <v>3.6999999999999998E-2</v>
      </c>
      <c r="G74" s="36">
        <v>0</v>
      </c>
      <c r="H74" s="37">
        <v>0.52300000000000002</v>
      </c>
      <c r="I74" s="96"/>
      <c r="J74" s="67"/>
      <c r="K74" s="9"/>
      <c r="L74" s="9"/>
      <c r="M74" s="9"/>
    </row>
    <row r="75" spans="1:13" s="7" customFormat="1" ht="15.75" x14ac:dyDescent="0.2">
      <c r="A75" s="110" t="s">
        <v>118</v>
      </c>
      <c r="B75" s="85" t="s">
        <v>119</v>
      </c>
      <c r="C75" s="73"/>
      <c r="D75" s="21" t="s">
        <v>13</v>
      </c>
      <c r="E75" s="21">
        <v>10</v>
      </c>
      <c r="F75" s="21">
        <v>3.19</v>
      </c>
      <c r="G75" s="32">
        <v>0.84</v>
      </c>
      <c r="H75" s="32">
        <v>5.9700000000000006</v>
      </c>
      <c r="I75" s="98" t="s">
        <v>120</v>
      </c>
      <c r="J75" s="64">
        <v>42741</v>
      </c>
      <c r="K75" s="8"/>
      <c r="L75" s="8"/>
      <c r="M75" s="8"/>
    </row>
    <row r="76" spans="1:13" s="6" customFormat="1" ht="16.5" thickBot="1" x14ac:dyDescent="0.25">
      <c r="A76" s="84"/>
      <c r="B76" s="86"/>
      <c r="C76" s="86"/>
      <c r="D76" s="14" t="s">
        <v>15</v>
      </c>
      <c r="E76" s="14">
        <v>0.14000000000000001</v>
      </c>
      <c r="F76" s="14">
        <v>0.106</v>
      </c>
      <c r="G76" s="33">
        <v>0</v>
      </c>
      <c r="H76" s="34">
        <v>3.4000000000000016E-2</v>
      </c>
      <c r="I76" s="99"/>
      <c r="J76" s="65"/>
      <c r="K76" s="9"/>
      <c r="L76" s="9"/>
      <c r="M76" s="9"/>
    </row>
    <row r="77" spans="1:13" s="7" customFormat="1" ht="31.5" customHeight="1" x14ac:dyDescent="0.2">
      <c r="A77" s="106" t="s">
        <v>121</v>
      </c>
      <c r="B77" s="104" t="s">
        <v>122</v>
      </c>
      <c r="C77" s="90"/>
      <c r="D77" s="20" t="s">
        <v>13</v>
      </c>
      <c r="E77" s="20">
        <v>10</v>
      </c>
      <c r="F77" s="22">
        <v>2.8159999999999998</v>
      </c>
      <c r="G77" s="35">
        <v>1.3780000000000001</v>
      </c>
      <c r="H77" s="35">
        <v>5.806</v>
      </c>
      <c r="I77" s="95" t="s">
        <v>123</v>
      </c>
      <c r="J77" s="66">
        <v>42754</v>
      </c>
      <c r="K77" s="8"/>
      <c r="L77" s="8"/>
      <c r="M77" s="8"/>
    </row>
    <row r="78" spans="1:13" s="6" customFormat="1" ht="33" customHeight="1" thickBot="1" x14ac:dyDescent="0.25">
      <c r="A78" s="89"/>
      <c r="B78" s="78"/>
      <c r="C78" s="78"/>
      <c r="D78" s="16" t="s">
        <v>15</v>
      </c>
      <c r="E78" s="16">
        <v>1.4</v>
      </c>
      <c r="F78" s="23">
        <v>0.11700000000000001</v>
      </c>
      <c r="G78" s="36">
        <v>1.05</v>
      </c>
      <c r="H78" s="37">
        <v>0.23299999999999987</v>
      </c>
      <c r="I78" s="95"/>
      <c r="J78" s="67"/>
      <c r="K78" s="9"/>
      <c r="L78" s="9"/>
      <c r="M78" s="9"/>
    </row>
    <row r="79" spans="1:13" s="7" customFormat="1" ht="31.5" customHeight="1" x14ac:dyDescent="0.2">
      <c r="A79" s="110" t="s">
        <v>124</v>
      </c>
      <c r="B79" s="85" t="s">
        <v>125</v>
      </c>
      <c r="C79" s="73"/>
      <c r="D79" s="21" t="s">
        <v>13</v>
      </c>
      <c r="E79" s="21">
        <v>10</v>
      </c>
      <c r="F79" s="21">
        <v>1.6379999999999999</v>
      </c>
      <c r="G79" s="32">
        <v>3.1799999999999997</v>
      </c>
      <c r="H79" s="32">
        <v>5.1820000000000004</v>
      </c>
      <c r="I79" s="98" t="s">
        <v>126</v>
      </c>
      <c r="J79" s="64">
        <v>42761</v>
      </c>
      <c r="K79" s="8"/>
      <c r="L79" s="8"/>
      <c r="M79" s="8"/>
    </row>
    <row r="80" spans="1:13" s="6" customFormat="1" ht="21.75" customHeight="1" thickBot="1" x14ac:dyDescent="0.25">
      <c r="A80" s="84"/>
      <c r="B80" s="86"/>
      <c r="C80" s="86"/>
      <c r="D80" s="14" t="s">
        <v>15</v>
      </c>
      <c r="E80" s="14">
        <v>0.88200000000000001</v>
      </c>
      <c r="F80" s="14">
        <v>0.27400000000000002</v>
      </c>
      <c r="G80" s="33">
        <v>0</v>
      </c>
      <c r="H80" s="34">
        <v>0.60799999999999998</v>
      </c>
      <c r="I80" s="99"/>
      <c r="J80" s="65"/>
      <c r="K80" s="9"/>
      <c r="L80" s="9"/>
      <c r="M80" s="9"/>
    </row>
    <row r="81" spans="1:13" s="7" customFormat="1" ht="15.75" x14ac:dyDescent="0.2">
      <c r="A81" s="106" t="s">
        <v>127</v>
      </c>
      <c r="B81" s="104" t="s">
        <v>128</v>
      </c>
      <c r="C81" s="90"/>
      <c r="D81" s="20" t="s">
        <v>13</v>
      </c>
      <c r="E81" s="20">
        <v>10</v>
      </c>
      <c r="F81" s="20">
        <v>2.419</v>
      </c>
      <c r="G81" s="35">
        <v>0.41600000000000004</v>
      </c>
      <c r="H81" s="35">
        <v>7.1649999999999991</v>
      </c>
      <c r="I81" s="96" t="s">
        <v>129</v>
      </c>
      <c r="J81" s="66">
        <v>43129</v>
      </c>
      <c r="K81" s="8"/>
      <c r="L81" s="8"/>
      <c r="M81" s="8"/>
    </row>
    <row r="82" spans="1:13" s="6" customFormat="1" ht="16.5" thickBot="1" x14ac:dyDescent="0.25">
      <c r="A82" s="89"/>
      <c r="B82" s="78"/>
      <c r="C82" s="78"/>
      <c r="D82" s="16" t="s">
        <v>15</v>
      </c>
      <c r="E82" s="16">
        <v>0.56000000000000005</v>
      </c>
      <c r="F82" s="16">
        <v>3.6999999999999998E-2</v>
      </c>
      <c r="G82" s="36">
        <v>0.04</v>
      </c>
      <c r="H82" s="37">
        <v>0.48300000000000004</v>
      </c>
      <c r="I82" s="96"/>
      <c r="J82" s="67"/>
      <c r="K82" s="9"/>
      <c r="L82" s="9"/>
      <c r="M82" s="9"/>
    </row>
    <row r="83" spans="1:13" s="7" customFormat="1" ht="15.75" x14ac:dyDescent="0.2">
      <c r="A83" s="119" t="s">
        <v>130</v>
      </c>
      <c r="B83" s="85" t="s">
        <v>131</v>
      </c>
      <c r="C83" s="73"/>
      <c r="D83" s="21" t="s">
        <v>132</v>
      </c>
      <c r="E83" s="21">
        <v>0</v>
      </c>
      <c r="F83" s="21">
        <v>0</v>
      </c>
      <c r="G83" s="32">
        <v>0</v>
      </c>
      <c r="H83" s="32">
        <v>0</v>
      </c>
      <c r="I83" s="98" t="s">
        <v>133</v>
      </c>
      <c r="J83" s="64">
        <v>42780</v>
      </c>
      <c r="K83" s="8"/>
      <c r="L83" s="8"/>
      <c r="M83" s="8"/>
    </row>
    <row r="84" spans="1:13" s="7" customFormat="1" ht="15.75" x14ac:dyDescent="0.2">
      <c r="A84" s="125"/>
      <c r="B84" s="135"/>
      <c r="C84" s="135"/>
      <c r="D84" s="24" t="s">
        <v>92</v>
      </c>
      <c r="E84" s="24">
        <v>6.3</v>
      </c>
      <c r="F84" s="24">
        <v>2.944</v>
      </c>
      <c r="G84" s="39">
        <v>0.62</v>
      </c>
      <c r="H84" s="35">
        <v>2.7359999999999998</v>
      </c>
      <c r="I84" s="96"/>
      <c r="J84" s="134"/>
      <c r="K84" s="8"/>
      <c r="L84" s="8"/>
      <c r="M84" s="8"/>
    </row>
    <row r="85" spans="1:13" ht="16.5" thickBot="1" x14ac:dyDescent="0.3">
      <c r="A85" s="120"/>
      <c r="B85" s="86"/>
      <c r="C85" s="86"/>
      <c r="D85" s="14" t="s">
        <v>15</v>
      </c>
      <c r="E85" s="14">
        <v>0.88200000000000001</v>
      </c>
      <c r="F85" s="25">
        <v>4.5999999999999999E-2</v>
      </c>
      <c r="G85" s="33">
        <v>0</v>
      </c>
      <c r="H85" s="34">
        <v>0.83599999999999997</v>
      </c>
      <c r="I85" s="99"/>
      <c r="J85" s="65"/>
    </row>
    <row r="86" spans="1:13" s="7" customFormat="1" ht="29.25" customHeight="1" x14ac:dyDescent="0.2">
      <c r="A86" s="119" t="s">
        <v>134</v>
      </c>
      <c r="B86" s="85" t="s">
        <v>135</v>
      </c>
      <c r="C86" s="73"/>
      <c r="D86" s="19" t="s">
        <v>132</v>
      </c>
      <c r="E86" s="19">
        <v>0</v>
      </c>
      <c r="F86" s="19">
        <v>0</v>
      </c>
      <c r="G86" s="40">
        <v>0</v>
      </c>
      <c r="H86" s="32">
        <v>0</v>
      </c>
      <c r="I86" s="98" t="s">
        <v>136</v>
      </c>
      <c r="J86" s="66">
        <v>42775</v>
      </c>
      <c r="K86" s="8"/>
      <c r="L86" s="8"/>
      <c r="M86" s="8"/>
    </row>
    <row r="87" spans="1:13" s="7" customFormat="1" ht="16.5" thickBot="1" x14ac:dyDescent="0.25">
      <c r="A87" s="120"/>
      <c r="B87" s="86"/>
      <c r="C87" s="86"/>
      <c r="D87" s="25" t="s">
        <v>88</v>
      </c>
      <c r="E87" s="25">
        <v>6.3</v>
      </c>
      <c r="F87" s="25">
        <v>4.2770000000000001</v>
      </c>
      <c r="G87" s="41">
        <v>1.5311399999999999</v>
      </c>
      <c r="H87" s="34">
        <v>0.49185999999999974</v>
      </c>
      <c r="I87" s="99"/>
      <c r="J87" s="67"/>
      <c r="K87" s="8"/>
      <c r="L87" s="8"/>
      <c r="M87" s="8"/>
    </row>
    <row r="88" spans="1:13" s="7" customFormat="1" ht="31.5" customHeight="1" x14ac:dyDescent="0.2">
      <c r="A88" s="110" t="s">
        <v>137</v>
      </c>
      <c r="B88" s="85" t="s">
        <v>138</v>
      </c>
      <c r="C88" s="73"/>
      <c r="D88" s="19" t="s">
        <v>132</v>
      </c>
      <c r="E88" s="19">
        <v>0</v>
      </c>
      <c r="F88" s="19">
        <v>0</v>
      </c>
      <c r="G88" s="40">
        <v>0</v>
      </c>
      <c r="H88" s="32">
        <v>0</v>
      </c>
      <c r="I88" s="98" t="s">
        <v>139</v>
      </c>
      <c r="J88" s="64">
        <v>42775</v>
      </c>
      <c r="K88" s="8"/>
      <c r="L88" s="8"/>
      <c r="M88" s="8"/>
    </row>
    <row r="89" spans="1:13" s="3" customFormat="1" ht="27.75" customHeight="1" thickBot="1" x14ac:dyDescent="0.25">
      <c r="A89" s="84"/>
      <c r="B89" s="86"/>
      <c r="C89" s="86"/>
      <c r="D89" s="26" t="s">
        <v>88</v>
      </c>
      <c r="E89" s="26">
        <v>6.3</v>
      </c>
      <c r="F89" s="26">
        <v>3.8940000000000001</v>
      </c>
      <c r="G89" s="41">
        <v>0.55100000000000005</v>
      </c>
      <c r="H89" s="34">
        <v>1.8549999999999995</v>
      </c>
      <c r="I89" s="99"/>
      <c r="J89" s="65"/>
      <c r="K89" s="49"/>
      <c r="L89" s="49"/>
      <c r="M89" s="49"/>
    </row>
    <row r="90" spans="1:13" s="7" customFormat="1" ht="15.75" x14ac:dyDescent="0.2">
      <c r="A90" s="106" t="s">
        <v>140</v>
      </c>
      <c r="B90" s="104" t="s">
        <v>141</v>
      </c>
      <c r="C90" s="90"/>
      <c r="D90" s="15" t="s">
        <v>132</v>
      </c>
      <c r="E90" s="15">
        <v>0</v>
      </c>
      <c r="F90" s="15">
        <v>0</v>
      </c>
      <c r="G90" s="42">
        <v>0</v>
      </c>
      <c r="H90" s="35">
        <v>0</v>
      </c>
      <c r="I90" s="96" t="s">
        <v>142</v>
      </c>
      <c r="J90" s="66">
        <v>43083</v>
      </c>
      <c r="K90" s="8"/>
      <c r="L90" s="8"/>
      <c r="M90" s="8"/>
    </row>
    <row r="91" spans="1:13" s="7" customFormat="1" ht="16.5" thickBot="1" x14ac:dyDescent="0.25">
      <c r="A91" s="89"/>
      <c r="B91" s="78"/>
      <c r="C91" s="78"/>
      <c r="D91" s="27" t="s">
        <v>88</v>
      </c>
      <c r="E91" s="27">
        <v>6.3</v>
      </c>
      <c r="F91" s="27">
        <v>2.1360000000000001</v>
      </c>
      <c r="G91" s="43">
        <v>2.073</v>
      </c>
      <c r="H91" s="37">
        <v>2.0909999999999997</v>
      </c>
      <c r="I91" s="96"/>
      <c r="J91" s="67"/>
      <c r="K91" s="8"/>
      <c r="L91" s="8"/>
      <c r="M91" s="8"/>
    </row>
    <row r="92" spans="1:13" s="7" customFormat="1" ht="15.75" x14ac:dyDescent="0.2">
      <c r="A92" s="110" t="s">
        <v>143</v>
      </c>
      <c r="B92" s="85" t="s">
        <v>144</v>
      </c>
      <c r="C92" s="73"/>
      <c r="D92" s="19" t="s">
        <v>132</v>
      </c>
      <c r="E92" s="19">
        <v>0</v>
      </c>
      <c r="F92" s="19">
        <v>0</v>
      </c>
      <c r="G92" s="40">
        <v>0</v>
      </c>
      <c r="H92" s="32">
        <v>0</v>
      </c>
      <c r="I92" s="74" t="s">
        <v>145</v>
      </c>
      <c r="J92" s="64">
        <v>42786</v>
      </c>
      <c r="K92" s="8"/>
      <c r="L92" s="8"/>
      <c r="M92" s="8"/>
    </row>
    <row r="93" spans="1:13" s="7" customFormat="1" ht="15.75" x14ac:dyDescent="0.2">
      <c r="A93" s="136"/>
      <c r="B93" s="137"/>
      <c r="C93" s="135"/>
      <c r="D93" s="24" t="s">
        <v>13</v>
      </c>
      <c r="E93" s="24">
        <v>10</v>
      </c>
      <c r="F93" s="24">
        <v>4.1070000000000002</v>
      </c>
      <c r="G93" s="39">
        <v>1.0609999999999999</v>
      </c>
      <c r="H93" s="35">
        <v>4.8319999999999999</v>
      </c>
      <c r="I93" s="138"/>
      <c r="J93" s="134"/>
      <c r="K93" s="8"/>
      <c r="L93" s="8"/>
      <c r="M93" s="8"/>
    </row>
    <row r="94" spans="1:13" ht="16.5" thickBot="1" x14ac:dyDescent="0.3">
      <c r="A94" s="84"/>
      <c r="B94" s="86"/>
      <c r="C94" s="86"/>
      <c r="D94" s="28" t="s">
        <v>82</v>
      </c>
      <c r="E94" s="28">
        <v>0.88200000000000001</v>
      </c>
      <c r="F94" s="25">
        <v>0.2</v>
      </c>
      <c r="G94" s="33">
        <v>2.5000000000000001E-2</v>
      </c>
      <c r="H94" s="34">
        <v>0.65699999999999992</v>
      </c>
      <c r="I94" s="87"/>
      <c r="J94" s="65"/>
    </row>
    <row r="95" spans="1:13" s="7" customFormat="1" ht="15.75" x14ac:dyDescent="0.2">
      <c r="A95" s="83" t="s">
        <v>146</v>
      </c>
      <c r="B95" s="85" t="s">
        <v>147</v>
      </c>
      <c r="C95" s="73"/>
      <c r="D95" s="19" t="s">
        <v>132</v>
      </c>
      <c r="E95" s="19">
        <v>0</v>
      </c>
      <c r="F95" s="19">
        <v>0</v>
      </c>
      <c r="G95" s="40">
        <v>0</v>
      </c>
      <c r="H95" s="32">
        <v>0</v>
      </c>
      <c r="I95" s="98" t="s">
        <v>148</v>
      </c>
      <c r="J95" s="64">
        <v>42745</v>
      </c>
      <c r="K95" s="8"/>
      <c r="L95" s="8"/>
      <c r="M95" s="8"/>
    </row>
    <row r="96" spans="1:13" s="7" customFormat="1" ht="16.5" thickBot="1" x14ac:dyDescent="0.25">
      <c r="A96" s="84"/>
      <c r="B96" s="86"/>
      <c r="C96" s="86"/>
      <c r="D96" s="25" t="s">
        <v>88</v>
      </c>
      <c r="E96" s="25">
        <v>4</v>
      </c>
      <c r="F96" s="25">
        <v>2.1560000000000001</v>
      </c>
      <c r="G96" s="41">
        <v>1.292</v>
      </c>
      <c r="H96" s="34">
        <v>0.55199999999999982</v>
      </c>
      <c r="I96" s="99"/>
      <c r="J96" s="65"/>
      <c r="K96" s="8"/>
      <c r="L96" s="8"/>
      <c r="M96" s="8"/>
    </row>
    <row r="97" spans="1:13" s="7" customFormat="1" ht="29.25" customHeight="1" x14ac:dyDescent="0.2">
      <c r="A97" s="110" t="s">
        <v>149</v>
      </c>
      <c r="B97" s="85" t="s">
        <v>150</v>
      </c>
      <c r="C97" s="73"/>
      <c r="D97" s="19" t="s">
        <v>132</v>
      </c>
      <c r="E97" s="19">
        <v>0</v>
      </c>
      <c r="F97" s="19">
        <v>0</v>
      </c>
      <c r="G97" s="40">
        <v>0</v>
      </c>
      <c r="H97" s="32">
        <v>0</v>
      </c>
      <c r="I97" s="98" t="s">
        <v>145</v>
      </c>
      <c r="J97" s="64">
        <v>43096</v>
      </c>
      <c r="K97" s="8"/>
      <c r="L97" s="8"/>
      <c r="M97" s="8"/>
    </row>
    <row r="98" spans="1:13" s="7" customFormat="1" ht="16.5" thickBot="1" x14ac:dyDescent="0.25">
      <c r="A98" s="84"/>
      <c r="B98" s="86"/>
      <c r="C98" s="86"/>
      <c r="D98" s="25" t="s">
        <v>88</v>
      </c>
      <c r="E98" s="25">
        <v>4</v>
      </c>
      <c r="F98" s="25">
        <v>1.5880000000000001</v>
      </c>
      <c r="G98" s="41">
        <v>0</v>
      </c>
      <c r="H98" s="34">
        <v>2.4119999999999999</v>
      </c>
      <c r="I98" s="99"/>
      <c r="J98" s="65"/>
      <c r="K98" s="8"/>
      <c r="L98" s="8"/>
      <c r="M98" s="8"/>
    </row>
    <row r="99" spans="1:13" ht="25.5" customHeight="1" x14ac:dyDescent="0.25">
      <c r="A99" s="106" t="s">
        <v>151</v>
      </c>
      <c r="B99" s="104" t="s">
        <v>152</v>
      </c>
      <c r="C99" s="90"/>
      <c r="D99" s="18" t="s">
        <v>132</v>
      </c>
      <c r="E99" s="18">
        <v>0</v>
      </c>
      <c r="F99" s="22">
        <v>0</v>
      </c>
      <c r="G99" s="42">
        <v>0</v>
      </c>
      <c r="H99" s="35">
        <v>0</v>
      </c>
      <c r="I99" s="96" t="s">
        <v>145</v>
      </c>
      <c r="J99" s="66">
        <v>43096</v>
      </c>
    </row>
    <row r="100" spans="1:13" s="7" customFormat="1" ht="16.5" thickBot="1" x14ac:dyDescent="0.25">
      <c r="A100" s="89"/>
      <c r="B100" s="78"/>
      <c r="C100" s="78"/>
      <c r="D100" s="29" t="s">
        <v>88</v>
      </c>
      <c r="E100" s="29">
        <v>6.3</v>
      </c>
      <c r="F100" s="27">
        <v>2.472</v>
      </c>
      <c r="G100" s="43">
        <v>0</v>
      </c>
      <c r="H100" s="37">
        <v>3.8279999999999998</v>
      </c>
      <c r="I100" s="96"/>
      <c r="J100" s="67"/>
      <c r="K100" s="8"/>
      <c r="L100" s="8"/>
      <c r="M100" s="8"/>
    </row>
    <row r="101" spans="1:13" ht="15.75" x14ac:dyDescent="0.25">
      <c r="A101" s="110" t="s">
        <v>153</v>
      </c>
      <c r="B101" s="85" t="s">
        <v>154</v>
      </c>
      <c r="C101" s="73"/>
      <c r="D101" s="19" t="s">
        <v>132</v>
      </c>
      <c r="E101" s="19">
        <v>0</v>
      </c>
      <c r="F101" s="21">
        <v>0</v>
      </c>
      <c r="G101" s="40">
        <v>0</v>
      </c>
      <c r="H101" s="32">
        <v>0</v>
      </c>
      <c r="I101" s="98" t="s">
        <v>155</v>
      </c>
      <c r="J101" s="64">
        <v>43004</v>
      </c>
    </row>
    <row r="102" spans="1:13" s="7" customFormat="1" ht="35.25" customHeight="1" thickBot="1" x14ac:dyDescent="0.25">
      <c r="A102" s="84"/>
      <c r="B102" s="86"/>
      <c r="C102" s="86"/>
      <c r="D102" s="25" t="s">
        <v>13</v>
      </c>
      <c r="E102" s="25">
        <v>10</v>
      </c>
      <c r="F102" s="25">
        <v>4.484</v>
      </c>
      <c r="G102" s="41">
        <v>0</v>
      </c>
      <c r="H102" s="34">
        <v>5.516</v>
      </c>
      <c r="I102" s="99"/>
      <c r="J102" s="65"/>
      <c r="K102" s="8"/>
      <c r="L102" s="8"/>
      <c r="M102" s="8"/>
    </row>
    <row r="103" spans="1:13" ht="31.5" customHeight="1" x14ac:dyDescent="0.25">
      <c r="A103" s="125" t="s">
        <v>156</v>
      </c>
      <c r="B103" s="104" t="s">
        <v>157</v>
      </c>
      <c r="C103" s="90"/>
      <c r="D103" s="18" t="s">
        <v>132</v>
      </c>
      <c r="E103" s="18">
        <v>0</v>
      </c>
      <c r="F103" s="20">
        <v>0</v>
      </c>
      <c r="G103" s="42">
        <v>0</v>
      </c>
      <c r="H103" s="35">
        <v>0</v>
      </c>
      <c r="I103" s="96" t="s">
        <v>148</v>
      </c>
      <c r="J103" s="66">
        <v>42781</v>
      </c>
    </row>
    <row r="104" spans="1:13" s="7" customFormat="1" ht="22.5" customHeight="1" thickBot="1" x14ac:dyDescent="0.25">
      <c r="A104" s="125"/>
      <c r="B104" s="78"/>
      <c r="C104" s="78"/>
      <c r="D104" s="29" t="s">
        <v>13</v>
      </c>
      <c r="E104" s="29">
        <v>6.3</v>
      </c>
      <c r="F104" s="29">
        <v>2.2280000000000002</v>
      </c>
      <c r="G104" s="43">
        <v>0.78499999999999992</v>
      </c>
      <c r="H104" s="37">
        <v>3.286999999999999</v>
      </c>
      <c r="I104" s="96"/>
      <c r="J104" s="67"/>
      <c r="K104" s="8"/>
      <c r="L104" s="8"/>
      <c r="M104" s="8"/>
    </row>
    <row r="105" spans="1:13" ht="15.75" x14ac:dyDescent="0.25">
      <c r="A105" s="110" t="s">
        <v>158</v>
      </c>
      <c r="B105" s="85" t="s">
        <v>159</v>
      </c>
      <c r="C105" s="73"/>
      <c r="D105" s="19" t="s">
        <v>132</v>
      </c>
      <c r="E105" s="19">
        <v>0</v>
      </c>
      <c r="F105" s="21">
        <v>0</v>
      </c>
      <c r="G105" s="40">
        <v>0</v>
      </c>
      <c r="H105" s="32">
        <v>0</v>
      </c>
      <c r="I105" s="98" t="s">
        <v>160</v>
      </c>
      <c r="J105" s="64">
        <v>42742</v>
      </c>
    </row>
    <row r="106" spans="1:13" s="7" customFormat="1" ht="16.5" thickBot="1" x14ac:dyDescent="0.25">
      <c r="A106" s="84"/>
      <c r="B106" s="86"/>
      <c r="C106" s="86"/>
      <c r="D106" s="25" t="s">
        <v>88</v>
      </c>
      <c r="E106" s="25">
        <v>4</v>
      </c>
      <c r="F106" s="25">
        <v>1.833</v>
      </c>
      <c r="G106" s="41">
        <v>1.145</v>
      </c>
      <c r="H106" s="34">
        <v>1.0219999999999998</v>
      </c>
      <c r="I106" s="99"/>
      <c r="J106" s="65"/>
      <c r="K106" s="8"/>
      <c r="L106" s="8"/>
      <c r="M106" s="8"/>
    </row>
    <row r="107" spans="1:13" ht="31.5" customHeight="1" x14ac:dyDescent="0.25">
      <c r="A107" s="106" t="s">
        <v>161</v>
      </c>
      <c r="B107" s="104" t="s">
        <v>162</v>
      </c>
      <c r="C107" s="90"/>
      <c r="D107" s="18" t="s">
        <v>132</v>
      </c>
      <c r="E107" s="18">
        <v>0</v>
      </c>
      <c r="F107" s="20">
        <v>0</v>
      </c>
      <c r="G107" s="42">
        <v>0</v>
      </c>
      <c r="H107" s="35">
        <v>0</v>
      </c>
      <c r="I107" s="96" t="s">
        <v>163</v>
      </c>
      <c r="J107" s="66">
        <v>42726</v>
      </c>
    </row>
    <row r="108" spans="1:13" s="7" customFormat="1" ht="16.5" thickBot="1" x14ac:dyDescent="0.25">
      <c r="A108" s="89"/>
      <c r="B108" s="78"/>
      <c r="C108" s="78"/>
      <c r="D108" s="29" t="s">
        <v>13</v>
      </c>
      <c r="E108" s="29">
        <v>6.3</v>
      </c>
      <c r="F108" s="29">
        <v>1.468</v>
      </c>
      <c r="G108" s="43">
        <v>0.92</v>
      </c>
      <c r="H108" s="37">
        <v>3.9119999999999999</v>
      </c>
      <c r="I108" s="96"/>
      <c r="J108" s="67"/>
      <c r="K108" s="8"/>
      <c r="L108" s="8"/>
      <c r="M108" s="8"/>
    </row>
    <row r="109" spans="1:13" ht="31.5" customHeight="1" x14ac:dyDescent="0.25">
      <c r="A109" s="83" t="s">
        <v>164</v>
      </c>
      <c r="B109" s="85" t="s">
        <v>165</v>
      </c>
      <c r="C109" s="73"/>
      <c r="D109" s="19" t="s">
        <v>132</v>
      </c>
      <c r="E109" s="19">
        <v>0</v>
      </c>
      <c r="F109" s="21">
        <v>0</v>
      </c>
      <c r="G109" s="40">
        <v>0</v>
      </c>
      <c r="H109" s="32">
        <v>0</v>
      </c>
      <c r="I109" s="93" t="s">
        <v>166</v>
      </c>
      <c r="J109" s="64">
        <v>42741</v>
      </c>
    </row>
    <row r="110" spans="1:13" s="7" customFormat="1" ht="21.75" customHeight="1" thickBot="1" x14ac:dyDescent="0.25">
      <c r="A110" s="84"/>
      <c r="B110" s="86"/>
      <c r="C110" s="86"/>
      <c r="D110" s="25" t="s">
        <v>88</v>
      </c>
      <c r="E110" s="25">
        <v>6.3</v>
      </c>
      <c r="F110" s="25">
        <v>2.1589999999999998</v>
      </c>
      <c r="G110" s="41">
        <v>0.26800000000000002</v>
      </c>
      <c r="H110" s="34">
        <v>3.8730000000000002</v>
      </c>
      <c r="I110" s="94"/>
      <c r="J110" s="65"/>
      <c r="K110" s="8"/>
      <c r="L110" s="8"/>
      <c r="M110" s="8"/>
    </row>
    <row r="111" spans="1:13" ht="26.25" customHeight="1" x14ac:dyDescent="0.25">
      <c r="A111" s="83" t="s">
        <v>167</v>
      </c>
      <c r="B111" s="85" t="s">
        <v>168</v>
      </c>
      <c r="C111" s="85"/>
      <c r="D111" s="17" t="s">
        <v>132</v>
      </c>
      <c r="E111" s="17">
        <v>0</v>
      </c>
      <c r="F111" s="13">
        <v>5.891</v>
      </c>
      <c r="G111" s="40">
        <v>0</v>
      </c>
      <c r="H111" s="32">
        <v>-5.891</v>
      </c>
      <c r="I111" s="141" t="s">
        <v>169</v>
      </c>
      <c r="J111" s="66">
        <v>43049</v>
      </c>
    </row>
    <row r="112" spans="1:13" s="7" customFormat="1" ht="24" customHeight="1" thickBot="1" x14ac:dyDescent="0.25">
      <c r="A112" s="84"/>
      <c r="B112" s="140"/>
      <c r="C112" s="140"/>
      <c r="D112" s="26" t="s">
        <v>13</v>
      </c>
      <c r="E112" s="26">
        <v>10</v>
      </c>
      <c r="F112" s="26">
        <v>5.7679999999999998</v>
      </c>
      <c r="G112" s="41">
        <v>0.17182</v>
      </c>
      <c r="H112" s="34">
        <v>4.0601799999999999</v>
      </c>
      <c r="I112" s="142"/>
      <c r="J112" s="67"/>
      <c r="K112" s="8"/>
      <c r="L112" s="8"/>
      <c r="M112" s="8"/>
    </row>
    <row r="113" spans="1:13" ht="31.5" customHeight="1" x14ac:dyDescent="0.25">
      <c r="A113" s="83" t="s">
        <v>170</v>
      </c>
      <c r="B113" s="73" t="s">
        <v>171</v>
      </c>
      <c r="C113" s="73"/>
      <c r="D113" s="19" t="s">
        <v>132</v>
      </c>
      <c r="E113" s="19">
        <v>0</v>
      </c>
      <c r="F113" s="21">
        <v>0</v>
      </c>
      <c r="G113" s="40">
        <v>0</v>
      </c>
      <c r="H113" s="32">
        <v>0</v>
      </c>
      <c r="I113" s="74" t="s">
        <v>75</v>
      </c>
      <c r="J113" s="64">
        <v>43100</v>
      </c>
    </row>
    <row r="114" spans="1:13" s="7" customFormat="1" ht="19.5" customHeight="1" thickBot="1" x14ac:dyDescent="0.25">
      <c r="A114" s="84"/>
      <c r="B114" s="86"/>
      <c r="C114" s="86"/>
      <c r="D114" s="25" t="s">
        <v>13</v>
      </c>
      <c r="E114" s="25">
        <v>16</v>
      </c>
      <c r="F114" s="25">
        <v>3.891</v>
      </c>
      <c r="G114" s="41">
        <v>3.1989999999999998</v>
      </c>
      <c r="H114" s="34">
        <v>8.91</v>
      </c>
      <c r="I114" s="87"/>
      <c r="J114" s="65"/>
      <c r="K114" s="8"/>
      <c r="L114" s="8"/>
      <c r="M114" s="8"/>
    </row>
    <row r="115" spans="1:13" x14ac:dyDescent="0.25">
      <c r="A115" s="10"/>
      <c r="H115" s="2"/>
    </row>
    <row r="116" spans="1:13" x14ac:dyDescent="0.25">
      <c r="H116" s="2"/>
    </row>
    <row r="117" spans="1:13" x14ac:dyDescent="0.25">
      <c r="H117" s="2"/>
    </row>
    <row r="118" spans="1:13" x14ac:dyDescent="0.25">
      <c r="A118" s="12"/>
      <c r="B118" s="45"/>
      <c r="C118" s="45"/>
      <c r="H118" s="2"/>
    </row>
    <row r="119" spans="1:13" x14ac:dyDescent="0.25">
      <c r="H119" s="2"/>
    </row>
    <row r="120" spans="1:13" x14ac:dyDescent="0.25">
      <c r="H120" s="2"/>
    </row>
    <row r="121" spans="1:13" x14ac:dyDescent="0.25">
      <c r="H121" s="2"/>
    </row>
    <row r="122" spans="1:13" x14ac:dyDescent="0.25">
      <c r="H122" s="2"/>
    </row>
    <row r="123" spans="1:13" x14ac:dyDescent="0.25">
      <c r="H123" s="2"/>
    </row>
    <row r="124" spans="1:13" x14ac:dyDescent="0.25">
      <c r="H124" s="2"/>
    </row>
    <row r="125" spans="1:13" x14ac:dyDescent="0.25">
      <c r="H125" s="2"/>
    </row>
    <row r="126" spans="1:13" x14ac:dyDescent="0.25">
      <c r="H126" s="2"/>
    </row>
    <row r="127" spans="1:13" x14ac:dyDescent="0.25">
      <c r="H127" s="2"/>
    </row>
    <row r="128" spans="1:13" x14ac:dyDescent="0.25">
      <c r="H128" s="2"/>
    </row>
    <row r="129" spans="8:8" x14ac:dyDescent="0.25">
      <c r="H129" s="2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</sheetData>
  <mergeCells count="227">
    <mergeCell ref="J97:J98"/>
    <mergeCell ref="J99:J100"/>
    <mergeCell ref="J101:J102"/>
    <mergeCell ref="J103:J104"/>
    <mergeCell ref="A113:A114"/>
    <mergeCell ref="B113:C114"/>
    <mergeCell ref="I113:I114"/>
    <mergeCell ref="H5:H6"/>
    <mergeCell ref="A109:A110"/>
    <mergeCell ref="B109:C110"/>
    <mergeCell ref="I109:I110"/>
    <mergeCell ref="A111:A112"/>
    <mergeCell ref="B111:C112"/>
    <mergeCell ref="I111:I112"/>
    <mergeCell ref="A105:A106"/>
    <mergeCell ref="B105:C106"/>
    <mergeCell ref="I105:I106"/>
    <mergeCell ref="A107:A108"/>
    <mergeCell ref="B107:C108"/>
    <mergeCell ref="I107:I108"/>
    <mergeCell ref="A101:A102"/>
    <mergeCell ref="B101:C102"/>
    <mergeCell ref="I101:I102"/>
    <mergeCell ref="A103:A104"/>
    <mergeCell ref="B103:C104"/>
    <mergeCell ref="I103:I104"/>
    <mergeCell ref="A97:A98"/>
    <mergeCell ref="B97:C98"/>
    <mergeCell ref="I97:I98"/>
    <mergeCell ref="A99:A100"/>
    <mergeCell ref="B99:C100"/>
    <mergeCell ref="I99:I100"/>
    <mergeCell ref="J79:J80"/>
    <mergeCell ref="J81:J82"/>
    <mergeCell ref="J83:J85"/>
    <mergeCell ref="J86:J87"/>
    <mergeCell ref="A92:A94"/>
    <mergeCell ref="B92:C94"/>
    <mergeCell ref="I92:I94"/>
    <mergeCell ref="A95:A96"/>
    <mergeCell ref="B95:C96"/>
    <mergeCell ref="I95:I96"/>
    <mergeCell ref="A88:A89"/>
    <mergeCell ref="B88:C89"/>
    <mergeCell ref="I88:I89"/>
    <mergeCell ref="A90:A91"/>
    <mergeCell ref="B90:C91"/>
    <mergeCell ref="I90:I91"/>
    <mergeCell ref="J88:J89"/>
    <mergeCell ref="J90:J91"/>
    <mergeCell ref="J92:J94"/>
    <mergeCell ref="J95:J96"/>
    <mergeCell ref="A83:A85"/>
    <mergeCell ref="B83:C85"/>
    <mergeCell ref="I83:I85"/>
    <mergeCell ref="A86:A87"/>
    <mergeCell ref="B86:C87"/>
    <mergeCell ref="I86:I87"/>
    <mergeCell ref="A79:A80"/>
    <mergeCell ref="B79:C80"/>
    <mergeCell ref="I79:I80"/>
    <mergeCell ref="A81:A82"/>
    <mergeCell ref="B81:C82"/>
    <mergeCell ref="I81:I82"/>
    <mergeCell ref="J63:J64"/>
    <mergeCell ref="J65:J66"/>
    <mergeCell ref="J67:J68"/>
    <mergeCell ref="J69:J70"/>
    <mergeCell ref="A75:A76"/>
    <mergeCell ref="B75:C76"/>
    <mergeCell ref="I75:I76"/>
    <mergeCell ref="A77:A78"/>
    <mergeCell ref="B77:C78"/>
    <mergeCell ref="I77:I78"/>
    <mergeCell ref="A71:A72"/>
    <mergeCell ref="B71:C72"/>
    <mergeCell ref="I71:I72"/>
    <mergeCell ref="A73:A74"/>
    <mergeCell ref="B73:C74"/>
    <mergeCell ref="I73:I74"/>
    <mergeCell ref="J71:J72"/>
    <mergeCell ref="J73:J74"/>
    <mergeCell ref="J75:J76"/>
    <mergeCell ref="J77:J78"/>
    <mergeCell ref="A67:A68"/>
    <mergeCell ref="B67:C68"/>
    <mergeCell ref="I67:I68"/>
    <mergeCell ref="A69:A70"/>
    <mergeCell ref="B69:C70"/>
    <mergeCell ref="I69:I70"/>
    <mergeCell ref="A63:A64"/>
    <mergeCell ref="B63:C64"/>
    <mergeCell ref="I63:I64"/>
    <mergeCell ref="A65:A66"/>
    <mergeCell ref="B65:C66"/>
    <mergeCell ref="I65:I66"/>
    <mergeCell ref="A59:A60"/>
    <mergeCell ref="B59:C60"/>
    <mergeCell ref="I59:I60"/>
    <mergeCell ref="A61:A62"/>
    <mergeCell ref="B61:C62"/>
    <mergeCell ref="I61:I62"/>
    <mergeCell ref="K53:L54"/>
    <mergeCell ref="A55:A56"/>
    <mergeCell ref="B55:C56"/>
    <mergeCell ref="I55:I56"/>
    <mergeCell ref="A57:A58"/>
    <mergeCell ref="B57:C58"/>
    <mergeCell ref="I57:I58"/>
    <mergeCell ref="J55:J56"/>
    <mergeCell ref="J57:J58"/>
    <mergeCell ref="J59:J60"/>
    <mergeCell ref="J61:J62"/>
    <mergeCell ref="A51:A52"/>
    <mergeCell ref="B51:C52"/>
    <mergeCell ref="I51:I52"/>
    <mergeCell ref="A53:A54"/>
    <mergeCell ref="B53:C54"/>
    <mergeCell ref="I53:I54"/>
    <mergeCell ref="K45:L46"/>
    <mergeCell ref="A47:A48"/>
    <mergeCell ref="B47:C48"/>
    <mergeCell ref="I47:I48"/>
    <mergeCell ref="A49:A50"/>
    <mergeCell ref="B49:C50"/>
    <mergeCell ref="I49:I50"/>
    <mergeCell ref="J47:J48"/>
    <mergeCell ref="J49:J50"/>
    <mergeCell ref="J51:J52"/>
    <mergeCell ref="J53:J54"/>
    <mergeCell ref="J31:J32"/>
    <mergeCell ref="J33:J34"/>
    <mergeCell ref="J35:J36"/>
    <mergeCell ref="J37:J38"/>
    <mergeCell ref="A43:A44"/>
    <mergeCell ref="B43:C44"/>
    <mergeCell ref="I43:I44"/>
    <mergeCell ref="A45:A46"/>
    <mergeCell ref="B45:C46"/>
    <mergeCell ref="I45:I46"/>
    <mergeCell ref="A39:A40"/>
    <mergeCell ref="B39:C40"/>
    <mergeCell ref="I39:I40"/>
    <mergeCell ref="A41:A42"/>
    <mergeCell ref="B41:C42"/>
    <mergeCell ref="I41:I42"/>
    <mergeCell ref="J39:J40"/>
    <mergeCell ref="J41:J42"/>
    <mergeCell ref="J43:J44"/>
    <mergeCell ref="J45:J46"/>
    <mergeCell ref="A35:A36"/>
    <mergeCell ref="B35:C36"/>
    <mergeCell ref="I35:I36"/>
    <mergeCell ref="A37:A38"/>
    <mergeCell ref="B37:C38"/>
    <mergeCell ref="I37:I38"/>
    <mergeCell ref="A31:A32"/>
    <mergeCell ref="B31:C32"/>
    <mergeCell ref="I31:I32"/>
    <mergeCell ref="A33:A34"/>
    <mergeCell ref="B33:C34"/>
    <mergeCell ref="I33:I34"/>
    <mergeCell ref="A21:A22"/>
    <mergeCell ref="B21:C22"/>
    <mergeCell ref="I21:I22"/>
    <mergeCell ref="J21:J22"/>
    <mergeCell ref="A27:A28"/>
    <mergeCell ref="B27:C28"/>
    <mergeCell ref="I27:I28"/>
    <mergeCell ref="A29:A30"/>
    <mergeCell ref="B29:C30"/>
    <mergeCell ref="I29:I30"/>
    <mergeCell ref="A23:A24"/>
    <mergeCell ref="B23:C24"/>
    <mergeCell ref="I23:I24"/>
    <mergeCell ref="A25:A26"/>
    <mergeCell ref="B25:C26"/>
    <mergeCell ref="I25:I26"/>
    <mergeCell ref="J23:J24"/>
    <mergeCell ref="J25:J26"/>
    <mergeCell ref="J27:J28"/>
    <mergeCell ref="J29:J30"/>
    <mergeCell ref="B13:C14"/>
    <mergeCell ref="I13:I14"/>
    <mergeCell ref="J11:J12"/>
    <mergeCell ref="J13:J14"/>
    <mergeCell ref="J15:J16"/>
    <mergeCell ref="J17:J18"/>
    <mergeCell ref="K17:L18"/>
    <mergeCell ref="A19:A20"/>
    <mergeCell ref="B19:C20"/>
    <mergeCell ref="I19:I20"/>
    <mergeCell ref="J19:J20"/>
    <mergeCell ref="M5:M6"/>
    <mergeCell ref="A7:A8"/>
    <mergeCell ref="B7:C8"/>
    <mergeCell ref="I7:I8"/>
    <mergeCell ref="A9:A10"/>
    <mergeCell ref="B9:C10"/>
    <mergeCell ref="I9:I10"/>
    <mergeCell ref="I5:I6"/>
    <mergeCell ref="J7:J8"/>
    <mergeCell ref="J9:J10"/>
    <mergeCell ref="J105:J106"/>
    <mergeCell ref="J107:J108"/>
    <mergeCell ref="J109:J110"/>
    <mergeCell ref="J111:J112"/>
    <mergeCell ref="J113:J114"/>
    <mergeCell ref="A2:J2"/>
    <mergeCell ref="A3:D3"/>
    <mergeCell ref="A5:A6"/>
    <mergeCell ref="B5:C6"/>
    <mergeCell ref="D5:D6"/>
    <mergeCell ref="E5:E6"/>
    <mergeCell ref="F5:F6"/>
    <mergeCell ref="G5:G6"/>
    <mergeCell ref="J5:J6"/>
    <mergeCell ref="A15:A16"/>
    <mergeCell ref="B15:C16"/>
    <mergeCell ref="I15:I16"/>
    <mergeCell ref="A17:A18"/>
    <mergeCell ref="B17:C18"/>
    <mergeCell ref="I17:I18"/>
    <mergeCell ref="A11:A12"/>
    <mergeCell ref="B11:C12"/>
    <mergeCell ref="I11:I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D48" sqref="D48"/>
    </sheetView>
  </sheetViews>
  <sheetFormatPr defaultRowHeight="15" x14ac:dyDescent="0.25"/>
  <cols>
    <col min="2" max="2" width="25.28515625" customWidth="1"/>
    <col min="4" max="4" width="18.85546875" customWidth="1"/>
    <col min="5" max="5" width="12.7109375" customWidth="1"/>
    <col min="6" max="6" width="20.42578125" customWidth="1"/>
    <col min="7" max="7" width="10.28515625" customWidth="1"/>
    <col min="8" max="8" width="25.7109375" customWidth="1"/>
    <col min="9" max="9" width="19.5703125" customWidth="1"/>
  </cols>
  <sheetData>
    <row r="2" spans="1:9" ht="33.75" customHeight="1" x14ac:dyDescent="0.25">
      <c r="A2" s="149" t="s">
        <v>172</v>
      </c>
      <c r="B2" s="149"/>
      <c r="C2" s="149"/>
      <c r="D2" s="149"/>
      <c r="E2" s="149"/>
      <c r="F2" s="149"/>
      <c r="G2" s="149"/>
      <c r="H2" s="149"/>
      <c r="I2" s="149"/>
    </row>
    <row r="4" spans="1:9" ht="34.5" customHeight="1" x14ac:dyDescent="0.25">
      <c r="A4" s="150" t="s">
        <v>173</v>
      </c>
      <c r="B4" s="152" t="s">
        <v>3</v>
      </c>
      <c r="C4" s="152" t="s">
        <v>4</v>
      </c>
      <c r="D4" s="152" t="s">
        <v>5</v>
      </c>
      <c r="E4" s="152" t="s">
        <v>174</v>
      </c>
      <c r="F4" s="154" t="s">
        <v>7</v>
      </c>
      <c r="G4" s="152" t="s">
        <v>8</v>
      </c>
      <c r="H4" s="152" t="s">
        <v>175</v>
      </c>
      <c r="I4" s="152" t="s">
        <v>10</v>
      </c>
    </row>
    <row r="5" spans="1:9" ht="29.25" customHeight="1" x14ac:dyDescent="0.25">
      <c r="A5" s="151"/>
      <c r="B5" s="153"/>
      <c r="C5" s="153"/>
      <c r="D5" s="153"/>
      <c r="E5" s="153"/>
      <c r="F5" s="155"/>
      <c r="G5" s="156"/>
      <c r="H5" s="156"/>
      <c r="I5" s="156"/>
    </row>
    <row r="6" spans="1:9" ht="15.75" x14ac:dyDescent="0.25">
      <c r="A6" s="146" t="s">
        <v>11</v>
      </c>
      <c r="B6" s="148" t="s">
        <v>176</v>
      </c>
      <c r="C6" s="52" t="s">
        <v>177</v>
      </c>
      <c r="D6" s="53">
        <v>0</v>
      </c>
      <c r="E6" s="54">
        <v>0</v>
      </c>
      <c r="F6" s="55">
        <v>0</v>
      </c>
      <c r="G6" s="56">
        <f>D6-E6-F6</f>
        <v>0</v>
      </c>
      <c r="H6" s="146" t="s">
        <v>178</v>
      </c>
      <c r="I6" s="147">
        <v>43089.791666666664</v>
      </c>
    </row>
    <row r="7" spans="1:9" ht="31.5" x14ac:dyDescent="0.25">
      <c r="A7" s="146"/>
      <c r="B7" s="145"/>
      <c r="C7" s="52" t="s">
        <v>179</v>
      </c>
      <c r="D7" s="53">
        <v>6.3</v>
      </c>
      <c r="E7" s="54">
        <v>2.544</v>
      </c>
      <c r="F7" s="55">
        <v>8.32</v>
      </c>
      <c r="G7" s="56">
        <v>0</v>
      </c>
      <c r="H7" s="146"/>
      <c r="I7" s="147"/>
    </row>
    <row r="8" spans="1:9" ht="15.75" customHeight="1" x14ac:dyDescent="0.25">
      <c r="A8" s="143" t="s">
        <v>16</v>
      </c>
      <c r="B8" s="144" t="s">
        <v>180</v>
      </c>
      <c r="C8" s="52" t="s">
        <v>177</v>
      </c>
      <c r="D8" s="53">
        <v>0</v>
      </c>
      <c r="E8" s="54">
        <v>0</v>
      </c>
      <c r="F8" s="55">
        <v>0</v>
      </c>
      <c r="G8" s="56">
        <f t="shared" ref="G8:G34" si="0">D8-E8-F8</f>
        <v>0</v>
      </c>
      <c r="H8" s="146" t="s">
        <v>181</v>
      </c>
      <c r="I8" s="147">
        <v>43089.708333333336</v>
      </c>
    </row>
    <row r="9" spans="1:9" ht="31.5" x14ac:dyDescent="0.25">
      <c r="A9" s="143"/>
      <c r="B9" s="145"/>
      <c r="C9" s="52" t="s">
        <v>182</v>
      </c>
      <c r="D9" s="53">
        <v>10</v>
      </c>
      <c r="E9" s="54">
        <v>4.9800000000000004</v>
      </c>
      <c r="F9" s="55">
        <v>21.86</v>
      </c>
      <c r="G9" s="56">
        <v>0</v>
      </c>
      <c r="H9" s="146"/>
      <c r="I9" s="147"/>
    </row>
    <row r="10" spans="1:9" ht="15.75" customHeight="1" x14ac:dyDescent="0.25">
      <c r="A10" s="143" t="s">
        <v>19</v>
      </c>
      <c r="B10" s="144" t="s">
        <v>183</v>
      </c>
      <c r="C10" s="52" t="s">
        <v>177</v>
      </c>
      <c r="D10" s="53">
        <v>0</v>
      </c>
      <c r="E10" s="54">
        <v>0</v>
      </c>
      <c r="F10" s="55">
        <v>0</v>
      </c>
      <c r="G10" s="56">
        <f t="shared" si="0"/>
        <v>0</v>
      </c>
      <c r="H10" s="146" t="s">
        <v>178</v>
      </c>
      <c r="I10" s="147">
        <v>43089.791666666664</v>
      </c>
    </row>
    <row r="11" spans="1:9" ht="31.5" x14ac:dyDescent="0.25">
      <c r="A11" s="143"/>
      <c r="B11" s="145"/>
      <c r="C11" s="52" t="s">
        <v>179</v>
      </c>
      <c r="D11" s="53">
        <v>10</v>
      </c>
      <c r="E11" s="54">
        <v>2.7360000000000002</v>
      </c>
      <c r="F11" s="55">
        <v>11.87</v>
      </c>
      <c r="G11" s="56">
        <v>0</v>
      </c>
      <c r="H11" s="146"/>
      <c r="I11" s="147"/>
    </row>
    <row r="12" spans="1:9" ht="15.75" customHeight="1" x14ac:dyDescent="0.25">
      <c r="A12" s="143" t="s">
        <v>22</v>
      </c>
      <c r="B12" s="144" t="s">
        <v>184</v>
      </c>
      <c r="C12" s="52" t="s">
        <v>177</v>
      </c>
      <c r="D12" s="53">
        <v>0</v>
      </c>
      <c r="E12" s="54">
        <v>0</v>
      </c>
      <c r="F12" s="55">
        <v>0</v>
      </c>
      <c r="G12" s="56">
        <f t="shared" si="0"/>
        <v>0</v>
      </c>
      <c r="H12" s="146" t="s">
        <v>178</v>
      </c>
      <c r="I12" s="147">
        <v>43089.625</v>
      </c>
    </row>
    <row r="13" spans="1:9" ht="31.5" x14ac:dyDescent="0.25">
      <c r="A13" s="143"/>
      <c r="B13" s="145"/>
      <c r="C13" s="52" t="s">
        <v>179</v>
      </c>
      <c r="D13" s="53">
        <v>6.3</v>
      </c>
      <c r="E13" s="54">
        <v>0.127</v>
      </c>
      <c r="F13" s="55">
        <v>1.5</v>
      </c>
      <c r="G13" s="56">
        <f t="shared" si="0"/>
        <v>4.673</v>
      </c>
      <c r="H13" s="146"/>
      <c r="I13" s="147"/>
    </row>
    <row r="14" spans="1:9" ht="15.75" customHeight="1" x14ac:dyDescent="0.25">
      <c r="A14" s="143" t="s">
        <v>25</v>
      </c>
      <c r="B14" s="144" t="s">
        <v>185</v>
      </c>
      <c r="C14" s="52" t="s">
        <v>177</v>
      </c>
      <c r="D14" s="53">
        <v>0</v>
      </c>
      <c r="E14" s="54">
        <v>0</v>
      </c>
      <c r="F14" s="55">
        <v>0</v>
      </c>
      <c r="G14" s="56">
        <f t="shared" si="0"/>
        <v>0</v>
      </c>
      <c r="H14" s="146" t="s">
        <v>186</v>
      </c>
      <c r="I14" s="147">
        <v>43089.583333333336</v>
      </c>
    </row>
    <row r="15" spans="1:9" ht="31.5" x14ac:dyDescent="0.25">
      <c r="A15" s="143"/>
      <c r="B15" s="145"/>
      <c r="C15" s="52" t="s">
        <v>182</v>
      </c>
      <c r="D15" s="53">
        <v>6.3</v>
      </c>
      <c r="E15" s="54">
        <v>0.1</v>
      </c>
      <c r="F15" s="55">
        <v>0.5</v>
      </c>
      <c r="G15" s="56">
        <f t="shared" si="0"/>
        <v>5.7</v>
      </c>
      <c r="H15" s="146"/>
      <c r="I15" s="147"/>
    </row>
    <row r="16" spans="1:9" ht="15.75" customHeight="1" x14ac:dyDescent="0.25">
      <c r="A16" s="143" t="s">
        <v>28</v>
      </c>
      <c r="B16" s="144" t="s">
        <v>187</v>
      </c>
      <c r="C16" s="52" t="s">
        <v>177</v>
      </c>
      <c r="D16" s="53">
        <v>0</v>
      </c>
      <c r="E16" s="54">
        <v>0</v>
      </c>
      <c r="F16" s="55">
        <v>0</v>
      </c>
      <c r="G16" s="56">
        <f t="shared" si="0"/>
        <v>0</v>
      </c>
      <c r="H16" s="146" t="s">
        <v>188</v>
      </c>
      <c r="I16" s="147">
        <v>43089.791666666664</v>
      </c>
    </row>
    <row r="17" spans="1:9" ht="31.5" x14ac:dyDescent="0.25">
      <c r="A17" s="143"/>
      <c r="B17" s="145"/>
      <c r="C17" s="52" t="s">
        <v>182</v>
      </c>
      <c r="D17" s="53">
        <v>4</v>
      </c>
      <c r="E17" s="54">
        <v>0.26300000000000001</v>
      </c>
      <c r="F17" s="55">
        <v>1.55</v>
      </c>
      <c r="G17" s="56">
        <f t="shared" si="0"/>
        <v>2.1870000000000003</v>
      </c>
      <c r="H17" s="146"/>
      <c r="I17" s="147"/>
    </row>
    <row r="18" spans="1:9" ht="15.75" customHeight="1" x14ac:dyDescent="0.25">
      <c r="A18" s="143" t="s">
        <v>31</v>
      </c>
      <c r="B18" s="144" t="s">
        <v>189</v>
      </c>
      <c r="C18" s="52" t="s">
        <v>177</v>
      </c>
      <c r="D18" s="53">
        <v>0</v>
      </c>
      <c r="E18" s="54">
        <v>0</v>
      </c>
      <c r="F18" s="55">
        <v>0</v>
      </c>
      <c r="G18" s="56">
        <f t="shared" si="0"/>
        <v>0</v>
      </c>
      <c r="H18" s="146" t="s">
        <v>188</v>
      </c>
      <c r="I18" s="147">
        <v>43089.791666666664</v>
      </c>
    </row>
    <row r="19" spans="1:9" ht="31.5" x14ac:dyDescent="0.25">
      <c r="A19" s="143"/>
      <c r="B19" s="145"/>
      <c r="C19" s="52" t="s">
        <v>182</v>
      </c>
      <c r="D19" s="53">
        <v>4</v>
      </c>
      <c r="E19" s="54">
        <v>0</v>
      </c>
      <c r="F19" s="57">
        <v>0.66</v>
      </c>
      <c r="G19" s="56">
        <f t="shared" si="0"/>
        <v>3.34</v>
      </c>
      <c r="H19" s="146"/>
      <c r="I19" s="147"/>
    </row>
    <row r="20" spans="1:9" ht="15.75" customHeight="1" x14ac:dyDescent="0.25">
      <c r="A20" s="143" t="s">
        <v>34</v>
      </c>
      <c r="B20" s="144" t="s">
        <v>190</v>
      </c>
      <c r="C20" s="52" t="s">
        <v>177</v>
      </c>
      <c r="D20" s="53">
        <v>0</v>
      </c>
      <c r="E20" s="54">
        <v>0</v>
      </c>
      <c r="F20" s="57">
        <v>0</v>
      </c>
      <c r="G20" s="56">
        <f t="shared" si="0"/>
        <v>0</v>
      </c>
      <c r="H20" s="146" t="s">
        <v>191</v>
      </c>
      <c r="I20" s="147">
        <v>43089.375</v>
      </c>
    </row>
    <row r="21" spans="1:9" ht="31.5" x14ac:dyDescent="0.25">
      <c r="A21" s="143"/>
      <c r="B21" s="145"/>
      <c r="C21" s="52" t="s">
        <v>182</v>
      </c>
      <c r="D21" s="53">
        <v>6.3</v>
      </c>
      <c r="E21" s="54">
        <v>1.022</v>
      </c>
      <c r="F21" s="57">
        <v>0.89</v>
      </c>
      <c r="G21" s="56">
        <f t="shared" si="0"/>
        <v>4.3879999999999999</v>
      </c>
      <c r="H21" s="146"/>
      <c r="I21" s="147"/>
    </row>
    <row r="22" spans="1:9" ht="15.75" customHeight="1" x14ac:dyDescent="0.25">
      <c r="A22" s="143" t="s">
        <v>37</v>
      </c>
      <c r="B22" s="144" t="s">
        <v>192</v>
      </c>
      <c r="C22" s="52" t="s">
        <v>177</v>
      </c>
      <c r="D22" s="53">
        <v>0</v>
      </c>
      <c r="E22" s="54">
        <v>0</v>
      </c>
      <c r="F22" s="57">
        <v>0</v>
      </c>
      <c r="G22" s="56">
        <f t="shared" si="0"/>
        <v>0</v>
      </c>
      <c r="H22" s="146" t="s">
        <v>193</v>
      </c>
      <c r="I22" s="147">
        <v>43089.416666666664</v>
      </c>
    </row>
    <row r="23" spans="1:9" ht="31.5" x14ac:dyDescent="0.25">
      <c r="A23" s="143"/>
      <c r="B23" s="145"/>
      <c r="C23" s="52" t="s">
        <v>179</v>
      </c>
      <c r="D23" s="53">
        <v>6.3</v>
      </c>
      <c r="E23" s="54">
        <v>1.6319999999999999</v>
      </c>
      <c r="F23" s="57">
        <v>4.1900000000000004</v>
      </c>
      <c r="G23" s="56">
        <f t="shared" si="0"/>
        <v>0.47799999999999976</v>
      </c>
      <c r="H23" s="146"/>
      <c r="I23" s="147"/>
    </row>
    <row r="24" spans="1:9" ht="15.75" customHeight="1" x14ac:dyDescent="0.25">
      <c r="A24" s="143" t="s">
        <v>40</v>
      </c>
      <c r="B24" s="144" t="s">
        <v>194</v>
      </c>
      <c r="C24" s="52" t="s">
        <v>177</v>
      </c>
      <c r="D24" s="53">
        <v>0</v>
      </c>
      <c r="E24" s="54">
        <v>0</v>
      </c>
      <c r="F24" s="57">
        <v>0</v>
      </c>
      <c r="G24" s="56">
        <f t="shared" si="0"/>
        <v>0</v>
      </c>
      <c r="H24" s="146" t="s">
        <v>195</v>
      </c>
      <c r="I24" s="147">
        <v>43089.833333333336</v>
      </c>
    </row>
    <row r="25" spans="1:9" ht="31.5" x14ac:dyDescent="0.25">
      <c r="A25" s="143"/>
      <c r="B25" s="145"/>
      <c r="C25" s="52" t="s">
        <v>182</v>
      </c>
      <c r="D25" s="53">
        <v>4</v>
      </c>
      <c r="E25" s="54">
        <v>0.32500000000000001</v>
      </c>
      <c r="F25" s="57">
        <v>1.88</v>
      </c>
      <c r="G25" s="56">
        <f t="shared" si="0"/>
        <v>1.7949999999999999</v>
      </c>
      <c r="H25" s="146"/>
      <c r="I25" s="147"/>
    </row>
    <row r="26" spans="1:9" ht="15.75" customHeight="1" x14ac:dyDescent="0.25">
      <c r="A26" s="143" t="s">
        <v>43</v>
      </c>
      <c r="B26" s="144" t="s">
        <v>196</v>
      </c>
      <c r="C26" s="52" t="s">
        <v>177</v>
      </c>
      <c r="D26" s="53">
        <v>0</v>
      </c>
      <c r="E26" s="54">
        <v>0</v>
      </c>
      <c r="F26" s="57">
        <v>0</v>
      </c>
      <c r="G26" s="56">
        <f t="shared" si="0"/>
        <v>0</v>
      </c>
      <c r="H26" s="146" t="s">
        <v>197</v>
      </c>
      <c r="I26" s="147">
        <v>43089.583333333336</v>
      </c>
    </row>
    <row r="27" spans="1:9" ht="31.5" x14ac:dyDescent="0.25">
      <c r="A27" s="143"/>
      <c r="B27" s="145"/>
      <c r="C27" s="52" t="s">
        <v>182</v>
      </c>
      <c r="D27" s="53">
        <v>4</v>
      </c>
      <c r="E27" s="54">
        <v>0.41799999999999998</v>
      </c>
      <c r="F27" s="57">
        <v>1.69</v>
      </c>
      <c r="G27" s="56">
        <f t="shared" si="0"/>
        <v>1.8919999999999999</v>
      </c>
      <c r="H27" s="146"/>
      <c r="I27" s="147"/>
    </row>
    <row r="28" spans="1:9" ht="15.75" customHeight="1" x14ac:dyDescent="0.25">
      <c r="A28" s="143" t="s">
        <v>46</v>
      </c>
      <c r="B28" s="144" t="s">
        <v>198</v>
      </c>
      <c r="C28" s="52" t="s">
        <v>177</v>
      </c>
      <c r="D28" s="53">
        <v>0</v>
      </c>
      <c r="E28" s="54">
        <v>0</v>
      </c>
      <c r="F28" s="57">
        <v>0</v>
      </c>
      <c r="G28" s="56">
        <f t="shared" si="0"/>
        <v>0</v>
      </c>
      <c r="H28" s="146" t="s">
        <v>195</v>
      </c>
      <c r="I28" s="147">
        <v>43089.708333333336</v>
      </c>
    </row>
    <row r="29" spans="1:9" ht="31.5" x14ac:dyDescent="0.25">
      <c r="A29" s="143"/>
      <c r="B29" s="145"/>
      <c r="C29" s="52" t="s">
        <v>182</v>
      </c>
      <c r="D29" s="53">
        <v>4</v>
      </c>
      <c r="E29" s="54">
        <v>1.5840000000000001</v>
      </c>
      <c r="F29" s="57">
        <v>8.6199999999999992</v>
      </c>
      <c r="G29" s="56">
        <v>0</v>
      </c>
      <c r="H29" s="146"/>
      <c r="I29" s="147"/>
    </row>
    <row r="30" spans="1:9" ht="15.75" customHeight="1" x14ac:dyDescent="0.25">
      <c r="A30" s="143" t="s">
        <v>49</v>
      </c>
      <c r="B30" s="144" t="s">
        <v>199</v>
      </c>
      <c r="C30" s="52" t="s">
        <v>177</v>
      </c>
      <c r="D30" s="53">
        <v>0</v>
      </c>
      <c r="E30" s="54">
        <v>0</v>
      </c>
      <c r="F30" s="57">
        <v>0</v>
      </c>
      <c r="G30" s="56">
        <f t="shared" si="0"/>
        <v>0</v>
      </c>
      <c r="H30" s="146" t="s">
        <v>200</v>
      </c>
      <c r="I30" s="147">
        <v>43089.708333333336</v>
      </c>
    </row>
    <row r="31" spans="1:9" ht="31.5" x14ac:dyDescent="0.25">
      <c r="A31" s="143"/>
      <c r="B31" s="145"/>
      <c r="C31" s="52" t="s">
        <v>182</v>
      </c>
      <c r="D31" s="53">
        <v>4</v>
      </c>
      <c r="E31" s="54">
        <v>0.81699999999999995</v>
      </c>
      <c r="F31" s="57">
        <v>0.36</v>
      </c>
      <c r="G31" s="56">
        <f t="shared" si="0"/>
        <v>2.823</v>
      </c>
      <c r="H31" s="146"/>
      <c r="I31" s="147"/>
    </row>
    <row r="32" spans="1:9" ht="15.75" customHeight="1" x14ac:dyDescent="0.25">
      <c r="A32" s="143" t="s">
        <v>201</v>
      </c>
      <c r="B32" s="144" t="s">
        <v>202</v>
      </c>
      <c r="C32" s="52" t="s">
        <v>177</v>
      </c>
      <c r="D32" s="53">
        <v>0</v>
      </c>
      <c r="E32" s="54">
        <v>0</v>
      </c>
      <c r="F32" s="57">
        <v>0</v>
      </c>
      <c r="G32" s="56">
        <f t="shared" si="0"/>
        <v>0</v>
      </c>
      <c r="H32" s="146" t="s">
        <v>200</v>
      </c>
      <c r="I32" s="147">
        <v>43089.416666666664</v>
      </c>
    </row>
    <row r="33" spans="1:9" ht="31.5" x14ac:dyDescent="0.25">
      <c r="A33" s="143"/>
      <c r="B33" s="145"/>
      <c r="C33" s="52" t="s">
        <v>179</v>
      </c>
      <c r="D33" s="53">
        <v>6.3</v>
      </c>
      <c r="E33" s="54">
        <v>1.0720000000000001</v>
      </c>
      <c r="F33" s="57">
        <v>4</v>
      </c>
      <c r="G33" s="56">
        <f t="shared" si="0"/>
        <v>1.2279999999999998</v>
      </c>
      <c r="H33" s="146"/>
      <c r="I33" s="147"/>
    </row>
    <row r="34" spans="1:9" ht="15.75" customHeight="1" x14ac:dyDescent="0.25">
      <c r="A34" s="143" t="s">
        <v>55</v>
      </c>
      <c r="B34" s="144" t="s">
        <v>203</v>
      </c>
      <c r="C34" s="52" t="s">
        <v>177</v>
      </c>
      <c r="D34" s="53">
        <v>0</v>
      </c>
      <c r="E34" s="54">
        <v>0</v>
      </c>
      <c r="F34" s="57">
        <v>0</v>
      </c>
      <c r="G34" s="56">
        <f t="shared" si="0"/>
        <v>0</v>
      </c>
      <c r="H34" s="146" t="s">
        <v>204</v>
      </c>
      <c r="I34" s="147">
        <v>43089.166666666664</v>
      </c>
    </row>
    <row r="35" spans="1:9" ht="31.5" x14ac:dyDescent="0.25">
      <c r="A35" s="143"/>
      <c r="B35" s="145"/>
      <c r="C35" s="52" t="s">
        <v>182</v>
      </c>
      <c r="D35" s="53">
        <v>6.3</v>
      </c>
      <c r="E35" s="54">
        <v>8.4700000000000006</v>
      </c>
      <c r="F35" s="57">
        <v>8.9499999999999993</v>
      </c>
      <c r="G35" s="56">
        <v>0</v>
      </c>
      <c r="H35" s="146"/>
      <c r="I35" s="147"/>
    </row>
  </sheetData>
  <mergeCells count="70"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6:A7"/>
    <mergeCell ref="B6:B7"/>
    <mergeCell ref="H6:H7"/>
    <mergeCell ref="I6:I7"/>
    <mergeCell ref="A8:A9"/>
    <mergeCell ref="B8:B9"/>
    <mergeCell ref="H8:H9"/>
    <mergeCell ref="I8:I9"/>
    <mergeCell ref="A10:A11"/>
    <mergeCell ref="B10:B11"/>
    <mergeCell ref="H10:H11"/>
    <mergeCell ref="I10:I11"/>
    <mergeCell ref="A12:A13"/>
    <mergeCell ref="B12:B13"/>
    <mergeCell ref="H12:H13"/>
    <mergeCell ref="I12:I13"/>
    <mergeCell ref="A14:A15"/>
    <mergeCell ref="B14:B15"/>
    <mergeCell ref="H14:H15"/>
    <mergeCell ref="I14:I15"/>
    <mergeCell ref="A16:A17"/>
    <mergeCell ref="B16:B17"/>
    <mergeCell ref="H16:H17"/>
    <mergeCell ref="I16:I17"/>
    <mergeCell ref="A18:A19"/>
    <mergeCell ref="B18:B19"/>
    <mergeCell ref="H18:H19"/>
    <mergeCell ref="I18:I19"/>
    <mergeCell ref="A20:A21"/>
    <mergeCell ref="B20:B21"/>
    <mergeCell ref="H20:H21"/>
    <mergeCell ref="I20:I21"/>
    <mergeCell ref="A22:A23"/>
    <mergeCell ref="B22:B23"/>
    <mergeCell ref="H22:H23"/>
    <mergeCell ref="I22:I23"/>
    <mergeCell ref="A24:A25"/>
    <mergeCell ref="B24:B25"/>
    <mergeCell ref="H24:H25"/>
    <mergeCell ref="I24:I25"/>
    <mergeCell ref="A26:A27"/>
    <mergeCell ref="B26:B27"/>
    <mergeCell ref="H26:H27"/>
    <mergeCell ref="I26:I27"/>
    <mergeCell ref="A28:A29"/>
    <mergeCell ref="B28:B29"/>
    <mergeCell ref="H28:H29"/>
    <mergeCell ref="I28:I29"/>
    <mergeCell ref="A34:A35"/>
    <mergeCell ref="B34:B35"/>
    <mergeCell ref="H34:H35"/>
    <mergeCell ref="I34:I35"/>
    <mergeCell ref="A30:A31"/>
    <mergeCell ref="B30:B31"/>
    <mergeCell ref="H30:H31"/>
    <mergeCell ref="I30:I31"/>
    <mergeCell ref="A32:A33"/>
    <mergeCell ref="B32:B33"/>
    <mergeCell ref="H32:H33"/>
    <mergeCell ref="I32:I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6" workbookViewId="0">
      <selection activeCell="J4" sqref="J4:J5"/>
    </sheetView>
  </sheetViews>
  <sheetFormatPr defaultRowHeight="15" x14ac:dyDescent="0.25"/>
  <cols>
    <col min="2" max="2" width="25.28515625" customWidth="1"/>
    <col min="4" max="4" width="18.85546875" customWidth="1"/>
    <col min="5" max="5" width="12.7109375" customWidth="1"/>
    <col min="6" max="6" width="20.42578125" customWidth="1"/>
    <col min="7" max="7" width="10.28515625" customWidth="1"/>
    <col min="8" max="8" width="25.7109375" customWidth="1"/>
    <col min="9" max="9" width="19.5703125" customWidth="1"/>
  </cols>
  <sheetData>
    <row r="1" spans="1:9" ht="21" customHeight="1" x14ac:dyDescent="0.25"/>
    <row r="2" spans="1:9" ht="27" customHeight="1" x14ac:dyDescent="0.25">
      <c r="A2" s="149" t="s">
        <v>172</v>
      </c>
      <c r="B2" s="149"/>
      <c r="C2" s="149"/>
      <c r="D2" s="149"/>
      <c r="E2" s="149"/>
      <c r="F2" s="149"/>
      <c r="G2" s="149"/>
      <c r="H2" s="149"/>
      <c r="I2" s="149"/>
    </row>
    <row r="4" spans="1:9" ht="32.25" customHeight="1" x14ac:dyDescent="0.25">
      <c r="A4" s="150" t="s">
        <v>173</v>
      </c>
      <c r="B4" s="152" t="s">
        <v>3</v>
      </c>
      <c r="C4" s="152" t="s">
        <v>4</v>
      </c>
      <c r="D4" s="152" t="s">
        <v>5</v>
      </c>
      <c r="E4" s="152" t="s">
        <v>174</v>
      </c>
      <c r="F4" s="154" t="s">
        <v>7</v>
      </c>
      <c r="G4" s="152" t="s">
        <v>8</v>
      </c>
      <c r="H4" s="152" t="s">
        <v>175</v>
      </c>
      <c r="I4" s="152" t="s">
        <v>10</v>
      </c>
    </row>
    <row r="5" spans="1:9" ht="32.25" customHeight="1" x14ac:dyDescent="0.25">
      <c r="A5" s="151"/>
      <c r="B5" s="153"/>
      <c r="C5" s="153"/>
      <c r="D5" s="153"/>
      <c r="E5" s="153"/>
      <c r="F5" s="155"/>
      <c r="G5" s="156"/>
      <c r="H5" s="156"/>
      <c r="I5" s="156"/>
    </row>
    <row r="6" spans="1:9" ht="15.75" x14ac:dyDescent="0.25">
      <c r="A6" s="146" t="s">
        <v>11</v>
      </c>
      <c r="B6" s="148" t="s">
        <v>176</v>
      </c>
      <c r="C6" s="52" t="s">
        <v>177</v>
      </c>
      <c r="D6" s="53">
        <v>0</v>
      </c>
      <c r="E6" s="54">
        <v>0</v>
      </c>
      <c r="F6" s="55">
        <v>0</v>
      </c>
      <c r="G6" s="56">
        <f>D6-E6-F6</f>
        <v>0</v>
      </c>
      <c r="H6" s="146" t="s">
        <v>178</v>
      </c>
      <c r="I6" s="147">
        <v>43089.791666666664</v>
      </c>
    </row>
    <row r="7" spans="1:9" ht="31.5" x14ac:dyDescent="0.25">
      <c r="A7" s="146"/>
      <c r="B7" s="145"/>
      <c r="C7" s="52" t="s">
        <v>179</v>
      </c>
      <c r="D7" s="53">
        <v>6.3</v>
      </c>
      <c r="E7" s="54">
        <v>2.544</v>
      </c>
      <c r="F7" s="55">
        <v>8.32</v>
      </c>
      <c r="G7" s="56">
        <v>0</v>
      </c>
      <c r="H7" s="146"/>
      <c r="I7" s="147"/>
    </row>
    <row r="8" spans="1:9" ht="15.75" customHeight="1" x14ac:dyDescent="0.25">
      <c r="A8" s="143" t="s">
        <v>16</v>
      </c>
      <c r="B8" s="144" t="s">
        <v>180</v>
      </c>
      <c r="C8" s="52" t="s">
        <v>177</v>
      </c>
      <c r="D8" s="53">
        <v>0</v>
      </c>
      <c r="E8" s="54">
        <v>0</v>
      </c>
      <c r="F8" s="55">
        <v>0</v>
      </c>
      <c r="G8" s="56">
        <f t="shared" ref="G8:G34" si="0">D8-E8-F8</f>
        <v>0</v>
      </c>
      <c r="H8" s="146" t="s">
        <v>181</v>
      </c>
      <c r="I8" s="147">
        <v>43089.708333333336</v>
      </c>
    </row>
    <row r="9" spans="1:9" ht="31.5" x14ac:dyDescent="0.25">
      <c r="A9" s="143"/>
      <c r="B9" s="145"/>
      <c r="C9" s="52" t="s">
        <v>182</v>
      </c>
      <c r="D9" s="53">
        <v>10</v>
      </c>
      <c r="E9" s="54">
        <v>4.9800000000000004</v>
      </c>
      <c r="F9" s="55">
        <v>21.86</v>
      </c>
      <c r="G9" s="56">
        <v>0</v>
      </c>
      <c r="H9" s="146"/>
      <c r="I9" s="147"/>
    </row>
    <row r="10" spans="1:9" ht="15.75" customHeight="1" x14ac:dyDescent="0.25">
      <c r="A10" s="143" t="s">
        <v>19</v>
      </c>
      <c r="B10" s="144" t="s">
        <v>183</v>
      </c>
      <c r="C10" s="52" t="s">
        <v>177</v>
      </c>
      <c r="D10" s="53">
        <v>0</v>
      </c>
      <c r="E10" s="54">
        <v>0</v>
      </c>
      <c r="F10" s="55">
        <v>0</v>
      </c>
      <c r="G10" s="56">
        <f t="shared" si="0"/>
        <v>0</v>
      </c>
      <c r="H10" s="146" t="s">
        <v>178</v>
      </c>
      <c r="I10" s="147">
        <v>43089.791666666664</v>
      </c>
    </row>
    <row r="11" spans="1:9" ht="31.5" x14ac:dyDescent="0.25">
      <c r="A11" s="143"/>
      <c r="B11" s="145"/>
      <c r="C11" s="52" t="s">
        <v>179</v>
      </c>
      <c r="D11" s="53">
        <v>10</v>
      </c>
      <c r="E11" s="54">
        <v>2.7360000000000002</v>
      </c>
      <c r="F11" s="55">
        <v>11.87</v>
      </c>
      <c r="G11" s="56">
        <v>0</v>
      </c>
      <c r="H11" s="146"/>
      <c r="I11" s="147"/>
    </row>
    <row r="12" spans="1:9" ht="15.75" customHeight="1" x14ac:dyDescent="0.25">
      <c r="A12" s="143" t="s">
        <v>22</v>
      </c>
      <c r="B12" s="144" t="s">
        <v>184</v>
      </c>
      <c r="C12" s="52" t="s">
        <v>177</v>
      </c>
      <c r="D12" s="53">
        <v>0</v>
      </c>
      <c r="E12" s="54">
        <v>0</v>
      </c>
      <c r="F12" s="55">
        <v>0</v>
      </c>
      <c r="G12" s="56">
        <f t="shared" si="0"/>
        <v>0</v>
      </c>
      <c r="H12" s="146" t="s">
        <v>178</v>
      </c>
      <c r="I12" s="147">
        <v>43089.625</v>
      </c>
    </row>
    <row r="13" spans="1:9" ht="31.5" x14ac:dyDescent="0.25">
      <c r="A13" s="143"/>
      <c r="B13" s="145"/>
      <c r="C13" s="52" t="s">
        <v>179</v>
      </c>
      <c r="D13" s="53">
        <v>6.3</v>
      </c>
      <c r="E13" s="54">
        <v>0.127</v>
      </c>
      <c r="F13" s="55">
        <v>1.5</v>
      </c>
      <c r="G13" s="56">
        <f t="shared" si="0"/>
        <v>4.673</v>
      </c>
      <c r="H13" s="146"/>
      <c r="I13" s="147"/>
    </row>
    <row r="14" spans="1:9" ht="15.75" customHeight="1" x14ac:dyDescent="0.25">
      <c r="A14" s="143" t="s">
        <v>25</v>
      </c>
      <c r="B14" s="144" t="s">
        <v>185</v>
      </c>
      <c r="C14" s="52" t="s">
        <v>177</v>
      </c>
      <c r="D14" s="53">
        <v>0</v>
      </c>
      <c r="E14" s="54">
        <v>0</v>
      </c>
      <c r="F14" s="55">
        <v>0</v>
      </c>
      <c r="G14" s="56">
        <f t="shared" si="0"/>
        <v>0</v>
      </c>
      <c r="H14" s="146" t="s">
        <v>186</v>
      </c>
      <c r="I14" s="147">
        <v>43089.583333333336</v>
      </c>
    </row>
    <row r="15" spans="1:9" ht="31.5" x14ac:dyDescent="0.25">
      <c r="A15" s="143"/>
      <c r="B15" s="145"/>
      <c r="C15" s="52" t="s">
        <v>182</v>
      </c>
      <c r="D15" s="53">
        <v>6.3</v>
      </c>
      <c r="E15" s="54">
        <v>0.1</v>
      </c>
      <c r="F15" s="55">
        <v>0.5</v>
      </c>
      <c r="G15" s="56">
        <f t="shared" si="0"/>
        <v>5.7</v>
      </c>
      <c r="H15" s="146"/>
      <c r="I15" s="147"/>
    </row>
    <row r="16" spans="1:9" ht="15.75" customHeight="1" x14ac:dyDescent="0.25">
      <c r="A16" s="143" t="s">
        <v>28</v>
      </c>
      <c r="B16" s="144" t="s">
        <v>187</v>
      </c>
      <c r="C16" s="52" t="s">
        <v>177</v>
      </c>
      <c r="D16" s="53">
        <v>0</v>
      </c>
      <c r="E16" s="54">
        <v>0</v>
      </c>
      <c r="F16" s="55">
        <v>0</v>
      </c>
      <c r="G16" s="56">
        <f t="shared" si="0"/>
        <v>0</v>
      </c>
      <c r="H16" s="146" t="s">
        <v>188</v>
      </c>
      <c r="I16" s="147">
        <v>43089.791666666664</v>
      </c>
    </row>
    <row r="17" spans="1:9" ht="31.5" x14ac:dyDescent="0.25">
      <c r="A17" s="143"/>
      <c r="B17" s="145"/>
      <c r="C17" s="52" t="s">
        <v>182</v>
      </c>
      <c r="D17" s="53">
        <v>4</v>
      </c>
      <c r="E17" s="54">
        <v>0.26300000000000001</v>
      </c>
      <c r="F17" s="55">
        <v>1.55</v>
      </c>
      <c r="G17" s="56">
        <f t="shared" si="0"/>
        <v>2.1870000000000003</v>
      </c>
      <c r="H17" s="146"/>
      <c r="I17" s="147"/>
    </row>
    <row r="18" spans="1:9" ht="15.75" customHeight="1" x14ac:dyDescent="0.25">
      <c r="A18" s="143" t="s">
        <v>31</v>
      </c>
      <c r="B18" s="144" t="s">
        <v>189</v>
      </c>
      <c r="C18" s="52" t="s">
        <v>177</v>
      </c>
      <c r="D18" s="53">
        <v>0</v>
      </c>
      <c r="E18" s="54">
        <v>0</v>
      </c>
      <c r="F18" s="55">
        <v>0</v>
      </c>
      <c r="G18" s="56">
        <f t="shared" si="0"/>
        <v>0</v>
      </c>
      <c r="H18" s="146" t="s">
        <v>188</v>
      </c>
      <c r="I18" s="147">
        <v>43089.791666666664</v>
      </c>
    </row>
    <row r="19" spans="1:9" ht="31.5" x14ac:dyDescent="0.25">
      <c r="A19" s="143"/>
      <c r="B19" s="145"/>
      <c r="C19" s="52" t="s">
        <v>182</v>
      </c>
      <c r="D19" s="53">
        <v>4</v>
      </c>
      <c r="E19" s="54">
        <v>0</v>
      </c>
      <c r="F19" s="57">
        <v>0.66</v>
      </c>
      <c r="G19" s="56">
        <f t="shared" si="0"/>
        <v>3.34</v>
      </c>
      <c r="H19" s="146"/>
      <c r="I19" s="147"/>
    </row>
    <row r="20" spans="1:9" ht="15.75" customHeight="1" x14ac:dyDescent="0.25">
      <c r="A20" s="143" t="s">
        <v>34</v>
      </c>
      <c r="B20" s="144" t="s">
        <v>190</v>
      </c>
      <c r="C20" s="52" t="s">
        <v>177</v>
      </c>
      <c r="D20" s="53">
        <v>0</v>
      </c>
      <c r="E20" s="54">
        <v>0</v>
      </c>
      <c r="F20" s="57">
        <v>0</v>
      </c>
      <c r="G20" s="56">
        <f t="shared" si="0"/>
        <v>0</v>
      </c>
      <c r="H20" s="146" t="s">
        <v>191</v>
      </c>
      <c r="I20" s="147">
        <v>43089.375</v>
      </c>
    </row>
    <row r="21" spans="1:9" ht="31.5" x14ac:dyDescent="0.25">
      <c r="A21" s="143"/>
      <c r="B21" s="145"/>
      <c r="C21" s="52" t="s">
        <v>182</v>
      </c>
      <c r="D21" s="53">
        <v>6.3</v>
      </c>
      <c r="E21" s="54">
        <v>1.022</v>
      </c>
      <c r="F21" s="57">
        <v>0.89</v>
      </c>
      <c r="G21" s="56">
        <f t="shared" si="0"/>
        <v>4.3879999999999999</v>
      </c>
      <c r="H21" s="146"/>
      <c r="I21" s="147"/>
    </row>
    <row r="22" spans="1:9" ht="15.75" customHeight="1" x14ac:dyDescent="0.25">
      <c r="A22" s="143" t="s">
        <v>37</v>
      </c>
      <c r="B22" s="144" t="s">
        <v>192</v>
      </c>
      <c r="C22" s="52" t="s">
        <v>177</v>
      </c>
      <c r="D22" s="53">
        <v>0</v>
      </c>
      <c r="E22" s="54">
        <v>0</v>
      </c>
      <c r="F22" s="57">
        <v>0</v>
      </c>
      <c r="G22" s="56">
        <f t="shared" si="0"/>
        <v>0</v>
      </c>
      <c r="H22" s="146" t="s">
        <v>193</v>
      </c>
      <c r="I22" s="147">
        <v>43089.416666666664</v>
      </c>
    </row>
    <row r="23" spans="1:9" ht="31.5" x14ac:dyDescent="0.25">
      <c r="A23" s="143"/>
      <c r="B23" s="145"/>
      <c r="C23" s="52" t="s">
        <v>179</v>
      </c>
      <c r="D23" s="53">
        <v>6.3</v>
      </c>
      <c r="E23" s="54">
        <v>1.6319999999999999</v>
      </c>
      <c r="F23" s="57">
        <v>4.1900000000000004</v>
      </c>
      <c r="G23" s="56">
        <f t="shared" si="0"/>
        <v>0.47799999999999976</v>
      </c>
      <c r="H23" s="146"/>
      <c r="I23" s="147"/>
    </row>
    <row r="24" spans="1:9" ht="15.75" customHeight="1" x14ac:dyDescent="0.25">
      <c r="A24" s="143" t="s">
        <v>40</v>
      </c>
      <c r="B24" s="144" t="s">
        <v>194</v>
      </c>
      <c r="C24" s="52" t="s">
        <v>177</v>
      </c>
      <c r="D24" s="53">
        <v>0</v>
      </c>
      <c r="E24" s="54">
        <v>0</v>
      </c>
      <c r="F24" s="57">
        <v>0</v>
      </c>
      <c r="G24" s="56">
        <f t="shared" si="0"/>
        <v>0</v>
      </c>
      <c r="H24" s="146" t="s">
        <v>195</v>
      </c>
      <c r="I24" s="147">
        <v>43089.833333333336</v>
      </c>
    </row>
    <row r="25" spans="1:9" ht="31.5" x14ac:dyDescent="0.25">
      <c r="A25" s="143"/>
      <c r="B25" s="145"/>
      <c r="C25" s="52" t="s">
        <v>182</v>
      </c>
      <c r="D25" s="53">
        <v>4</v>
      </c>
      <c r="E25" s="54">
        <v>0.32500000000000001</v>
      </c>
      <c r="F25" s="57">
        <v>1.88</v>
      </c>
      <c r="G25" s="56">
        <f t="shared" si="0"/>
        <v>1.7949999999999999</v>
      </c>
      <c r="H25" s="146"/>
      <c r="I25" s="147"/>
    </row>
    <row r="26" spans="1:9" ht="15.75" customHeight="1" x14ac:dyDescent="0.25">
      <c r="A26" s="143" t="s">
        <v>43</v>
      </c>
      <c r="B26" s="144" t="s">
        <v>196</v>
      </c>
      <c r="C26" s="52" t="s">
        <v>177</v>
      </c>
      <c r="D26" s="53">
        <v>0</v>
      </c>
      <c r="E26" s="54">
        <v>0</v>
      </c>
      <c r="F26" s="57">
        <v>0</v>
      </c>
      <c r="G26" s="56">
        <f t="shared" si="0"/>
        <v>0</v>
      </c>
      <c r="H26" s="146" t="s">
        <v>197</v>
      </c>
      <c r="I26" s="147">
        <v>43089.583333333336</v>
      </c>
    </row>
    <row r="27" spans="1:9" ht="31.5" x14ac:dyDescent="0.25">
      <c r="A27" s="143"/>
      <c r="B27" s="145"/>
      <c r="C27" s="52" t="s">
        <v>182</v>
      </c>
      <c r="D27" s="53">
        <v>4</v>
      </c>
      <c r="E27" s="54">
        <v>0.41799999999999998</v>
      </c>
      <c r="F27" s="57">
        <v>1.69</v>
      </c>
      <c r="G27" s="56">
        <f t="shared" si="0"/>
        <v>1.8919999999999999</v>
      </c>
      <c r="H27" s="146"/>
      <c r="I27" s="147"/>
    </row>
    <row r="28" spans="1:9" ht="15.75" customHeight="1" x14ac:dyDescent="0.25">
      <c r="A28" s="143" t="s">
        <v>46</v>
      </c>
      <c r="B28" s="144" t="s">
        <v>198</v>
      </c>
      <c r="C28" s="52" t="s">
        <v>177</v>
      </c>
      <c r="D28" s="53">
        <v>0</v>
      </c>
      <c r="E28" s="54">
        <v>0</v>
      </c>
      <c r="F28" s="57">
        <v>0</v>
      </c>
      <c r="G28" s="56">
        <f t="shared" si="0"/>
        <v>0</v>
      </c>
      <c r="H28" s="146" t="s">
        <v>195</v>
      </c>
      <c r="I28" s="147">
        <v>43089.708333333336</v>
      </c>
    </row>
    <row r="29" spans="1:9" ht="31.5" x14ac:dyDescent="0.25">
      <c r="A29" s="143"/>
      <c r="B29" s="145"/>
      <c r="C29" s="52" t="s">
        <v>182</v>
      </c>
      <c r="D29" s="53">
        <v>4</v>
      </c>
      <c r="E29" s="54">
        <v>1.5840000000000001</v>
      </c>
      <c r="F29" s="57">
        <v>8.6199999999999992</v>
      </c>
      <c r="G29" s="56">
        <v>0</v>
      </c>
      <c r="H29" s="146"/>
      <c r="I29" s="147"/>
    </row>
    <row r="30" spans="1:9" ht="15.75" customHeight="1" x14ac:dyDescent="0.25">
      <c r="A30" s="143" t="s">
        <v>49</v>
      </c>
      <c r="B30" s="144" t="s">
        <v>199</v>
      </c>
      <c r="C30" s="52" t="s">
        <v>177</v>
      </c>
      <c r="D30" s="53">
        <v>0</v>
      </c>
      <c r="E30" s="54">
        <v>0</v>
      </c>
      <c r="F30" s="57">
        <v>0</v>
      </c>
      <c r="G30" s="56">
        <f t="shared" si="0"/>
        <v>0</v>
      </c>
      <c r="H30" s="146" t="s">
        <v>200</v>
      </c>
      <c r="I30" s="147">
        <v>43089.708333333336</v>
      </c>
    </row>
    <row r="31" spans="1:9" ht="31.5" x14ac:dyDescent="0.25">
      <c r="A31" s="143"/>
      <c r="B31" s="145"/>
      <c r="C31" s="52" t="s">
        <v>182</v>
      </c>
      <c r="D31" s="53">
        <v>4</v>
      </c>
      <c r="E31" s="54">
        <v>0.81699999999999995</v>
      </c>
      <c r="F31" s="57">
        <v>0.36</v>
      </c>
      <c r="G31" s="56">
        <f t="shared" si="0"/>
        <v>2.823</v>
      </c>
      <c r="H31" s="146"/>
      <c r="I31" s="147"/>
    </row>
    <row r="32" spans="1:9" ht="15.75" customHeight="1" x14ac:dyDescent="0.25">
      <c r="A32" s="143" t="s">
        <v>201</v>
      </c>
      <c r="B32" s="144" t="s">
        <v>202</v>
      </c>
      <c r="C32" s="52" t="s">
        <v>177</v>
      </c>
      <c r="D32" s="53">
        <v>0</v>
      </c>
      <c r="E32" s="54">
        <v>0</v>
      </c>
      <c r="F32" s="57">
        <v>0</v>
      </c>
      <c r="G32" s="56">
        <f t="shared" si="0"/>
        <v>0</v>
      </c>
      <c r="H32" s="146" t="s">
        <v>200</v>
      </c>
      <c r="I32" s="147">
        <v>43089.416666666664</v>
      </c>
    </row>
    <row r="33" spans="1:9" ht="31.5" x14ac:dyDescent="0.25">
      <c r="A33" s="143"/>
      <c r="B33" s="145"/>
      <c r="C33" s="52" t="s">
        <v>179</v>
      </c>
      <c r="D33" s="53">
        <v>6.3</v>
      </c>
      <c r="E33" s="54">
        <v>1.0720000000000001</v>
      </c>
      <c r="F33" s="57">
        <v>4</v>
      </c>
      <c r="G33" s="56">
        <f t="shared" si="0"/>
        <v>1.2279999999999998</v>
      </c>
      <c r="H33" s="146"/>
      <c r="I33" s="147"/>
    </row>
    <row r="34" spans="1:9" ht="15.75" customHeight="1" x14ac:dyDescent="0.25">
      <c r="A34" s="143" t="s">
        <v>55</v>
      </c>
      <c r="B34" s="144" t="s">
        <v>203</v>
      </c>
      <c r="C34" s="52" t="s">
        <v>177</v>
      </c>
      <c r="D34" s="53">
        <v>0</v>
      </c>
      <c r="E34" s="54">
        <v>0</v>
      </c>
      <c r="F34" s="57">
        <v>0</v>
      </c>
      <c r="G34" s="56">
        <f t="shared" si="0"/>
        <v>0</v>
      </c>
      <c r="H34" s="146" t="s">
        <v>204</v>
      </c>
      <c r="I34" s="147">
        <v>43089.166666666664</v>
      </c>
    </row>
    <row r="35" spans="1:9" ht="31.5" x14ac:dyDescent="0.25">
      <c r="A35" s="143"/>
      <c r="B35" s="145"/>
      <c r="C35" s="52" t="s">
        <v>182</v>
      </c>
      <c r="D35" s="53">
        <v>6.3</v>
      </c>
      <c r="E35" s="54">
        <v>8.4700000000000006</v>
      </c>
      <c r="F35" s="57">
        <v>8.9499999999999993</v>
      </c>
      <c r="G35" s="56">
        <v>0</v>
      </c>
      <c r="H35" s="146"/>
      <c r="I35" s="147"/>
    </row>
  </sheetData>
  <mergeCells count="70">
    <mergeCell ref="A34:A35"/>
    <mergeCell ref="B34:B35"/>
    <mergeCell ref="H34:H35"/>
    <mergeCell ref="I34:I35"/>
    <mergeCell ref="A30:A31"/>
    <mergeCell ref="B30:B31"/>
    <mergeCell ref="H30:H31"/>
    <mergeCell ref="I30:I31"/>
    <mergeCell ref="A32:A33"/>
    <mergeCell ref="B32:B33"/>
    <mergeCell ref="H32:H33"/>
    <mergeCell ref="I32:I33"/>
    <mergeCell ref="A26:A27"/>
    <mergeCell ref="B26:B27"/>
    <mergeCell ref="H26:H27"/>
    <mergeCell ref="I26:I27"/>
    <mergeCell ref="A28:A29"/>
    <mergeCell ref="B28:B29"/>
    <mergeCell ref="H28:H29"/>
    <mergeCell ref="I28:I29"/>
    <mergeCell ref="A22:A23"/>
    <mergeCell ref="B22:B23"/>
    <mergeCell ref="H22:H23"/>
    <mergeCell ref="I22:I23"/>
    <mergeCell ref="A24:A25"/>
    <mergeCell ref="B24:B25"/>
    <mergeCell ref="H24:H25"/>
    <mergeCell ref="I24:I25"/>
    <mergeCell ref="A18:A19"/>
    <mergeCell ref="B18:B19"/>
    <mergeCell ref="H18:H19"/>
    <mergeCell ref="I18:I19"/>
    <mergeCell ref="A20:A21"/>
    <mergeCell ref="B20:B21"/>
    <mergeCell ref="H20:H21"/>
    <mergeCell ref="I20:I21"/>
    <mergeCell ref="A14:A15"/>
    <mergeCell ref="B14:B15"/>
    <mergeCell ref="H14:H15"/>
    <mergeCell ref="I14:I15"/>
    <mergeCell ref="A16:A17"/>
    <mergeCell ref="B16:B17"/>
    <mergeCell ref="H16:H17"/>
    <mergeCell ref="I16:I17"/>
    <mergeCell ref="A10:A11"/>
    <mergeCell ref="B10:B11"/>
    <mergeCell ref="H10:H11"/>
    <mergeCell ref="I10:I11"/>
    <mergeCell ref="A12:A13"/>
    <mergeCell ref="B12:B13"/>
    <mergeCell ref="H12:H13"/>
    <mergeCell ref="I12:I13"/>
    <mergeCell ref="A6:A7"/>
    <mergeCell ref="B6:B7"/>
    <mergeCell ref="H6:H7"/>
    <mergeCell ref="I6:I7"/>
    <mergeCell ref="A8:A9"/>
    <mergeCell ref="B8:B9"/>
    <mergeCell ref="H8:H9"/>
    <mergeCell ref="I8:I9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F4" sqref="F1:L1048576"/>
    </sheetView>
  </sheetViews>
  <sheetFormatPr defaultRowHeight="15" x14ac:dyDescent="0.25"/>
  <cols>
    <col min="5" max="6" width="11.7109375" customWidth="1"/>
    <col min="7" max="7" width="0" hidden="1" customWidth="1"/>
    <col min="9" max="10" width="0" hidden="1" customWidth="1"/>
    <col min="12" max="12" width="14.140625" customWidth="1"/>
    <col min="13" max="13" width="12.42578125" customWidth="1"/>
  </cols>
  <sheetData>
    <row r="1" spans="1:13" ht="34.5" customHeight="1" x14ac:dyDescent="0.25">
      <c r="A1" s="162" t="s">
        <v>205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x14ac:dyDescent="0.25">
      <c r="A2" s="162" t="s">
        <v>206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x14ac:dyDescent="0.2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x14ac:dyDescent="0.25">
      <c r="A4" s="58"/>
      <c r="B4" s="58"/>
      <c r="C4" s="58"/>
      <c r="D4" s="58"/>
      <c r="E4" s="58"/>
      <c r="F4" s="58"/>
      <c r="G4" s="58"/>
      <c r="H4" s="59"/>
      <c r="I4" s="58"/>
      <c r="J4" s="58"/>
      <c r="K4" s="58"/>
      <c r="L4" s="58"/>
      <c r="M4" s="58"/>
    </row>
    <row r="5" spans="1:13" x14ac:dyDescent="0.25">
      <c r="A5" s="58"/>
      <c r="B5" s="58"/>
      <c r="C5" s="58"/>
      <c r="D5" s="58"/>
      <c r="E5" s="58"/>
      <c r="F5" s="58"/>
      <c r="G5" s="58"/>
      <c r="H5" s="59"/>
      <c r="I5" s="58"/>
      <c r="J5" s="58"/>
      <c r="K5" s="58"/>
      <c r="L5" s="58"/>
      <c r="M5" s="58"/>
    </row>
    <row r="6" spans="1:13" ht="54" customHeight="1" x14ac:dyDescent="0.25">
      <c r="A6" s="165" t="s">
        <v>173</v>
      </c>
      <c r="B6" s="159" t="s">
        <v>3</v>
      </c>
      <c r="C6" s="158"/>
      <c r="D6" s="167" t="s">
        <v>4</v>
      </c>
      <c r="E6" s="159" t="s">
        <v>5</v>
      </c>
      <c r="F6" s="159" t="s">
        <v>174</v>
      </c>
      <c r="G6" s="60"/>
      <c r="H6" s="168" t="s">
        <v>7</v>
      </c>
      <c r="I6" s="60"/>
      <c r="J6" s="60"/>
      <c r="K6" s="159" t="s">
        <v>8</v>
      </c>
      <c r="L6" s="159" t="s">
        <v>175</v>
      </c>
      <c r="M6" s="159" t="s">
        <v>207</v>
      </c>
    </row>
    <row r="7" spans="1:13" ht="49.5" customHeight="1" x14ac:dyDescent="0.25">
      <c r="A7" s="166"/>
      <c r="B7" s="158"/>
      <c r="C7" s="158"/>
      <c r="D7" s="167"/>
      <c r="E7" s="158"/>
      <c r="F7" s="158"/>
      <c r="G7" s="60"/>
      <c r="H7" s="169"/>
      <c r="I7" s="60"/>
      <c r="J7" s="60"/>
      <c r="K7" s="158"/>
      <c r="L7" s="159"/>
      <c r="M7" s="159"/>
    </row>
    <row r="8" spans="1:13" x14ac:dyDescent="0.25">
      <c r="A8" s="157">
        <v>1</v>
      </c>
      <c r="B8" s="158" t="s">
        <v>208</v>
      </c>
      <c r="C8" s="158"/>
      <c r="D8" s="61" t="s">
        <v>132</v>
      </c>
      <c r="E8" s="61">
        <v>0</v>
      </c>
      <c r="F8" s="61">
        <v>0</v>
      </c>
      <c r="G8" s="60"/>
      <c r="H8" s="62">
        <v>0</v>
      </c>
      <c r="I8" s="60"/>
      <c r="J8" s="60"/>
      <c r="K8" s="61">
        <v>0</v>
      </c>
      <c r="L8" s="159" t="s">
        <v>209</v>
      </c>
      <c r="M8" s="160">
        <v>42725</v>
      </c>
    </row>
    <row r="9" spans="1:13" x14ac:dyDescent="0.25">
      <c r="A9" s="157"/>
      <c r="B9" s="158"/>
      <c r="C9" s="158"/>
      <c r="D9" s="61" t="s">
        <v>88</v>
      </c>
      <c r="E9" s="61">
        <v>6.3</v>
      </c>
      <c r="F9" s="63">
        <f>((28368/24/0.87)+(34272/24/0.87))/1000</f>
        <v>3</v>
      </c>
      <c r="G9" s="60"/>
      <c r="H9" s="62">
        <f>0.334+0.058+0.085-0.03</f>
        <v>0.44700000000000006</v>
      </c>
      <c r="I9" s="60"/>
      <c r="J9" s="60"/>
      <c r="K9" s="63">
        <f>E9-F9-H9</f>
        <v>2.8529999999999998</v>
      </c>
      <c r="L9" s="159"/>
      <c r="M9" s="161"/>
    </row>
    <row r="10" spans="1:13" x14ac:dyDescent="0.25">
      <c r="A10" s="157">
        <v>2</v>
      </c>
      <c r="B10" s="158" t="s">
        <v>210</v>
      </c>
      <c r="C10" s="158"/>
      <c r="D10" s="61" t="s">
        <v>132</v>
      </c>
      <c r="E10" s="61">
        <v>0</v>
      </c>
      <c r="F10" s="61">
        <v>0</v>
      </c>
      <c r="G10" s="60"/>
      <c r="H10" s="62">
        <v>0</v>
      </c>
      <c r="I10" s="60"/>
      <c r="J10" s="60"/>
      <c r="K10" s="61">
        <v>0</v>
      </c>
      <c r="L10" s="159" t="s">
        <v>209</v>
      </c>
      <c r="M10" s="160">
        <v>42725</v>
      </c>
    </row>
    <row r="11" spans="1:13" x14ac:dyDescent="0.25">
      <c r="A11" s="157"/>
      <c r="B11" s="158"/>
      <c r="C11" s="158"/>
      <c r="D11" s="61" t="s">
        <v>88</v>
      </c>
      <c r="E11" s="61">
        <v>4</v>
      </c>
      <c r="F11" s="63">
        <f>((36600/24/0.87)+(35160/24/0.87))/1000</f>
        <v>3.436781609195402</v>
      </c>
      <c r="G11" s="60"/>
      <c r="H11" s="62">
        <f>0.084+0.115</f>
        <v>0.19900000000000001</v>
      </c>
      <c r="I11" s="60"/>
      <c r="J11" s="60"/>
      <c r="K11" s="63">
        <f>E11-F11-H11</f>
        <v>0.364218390804598</v>
      </c>
      <c r="L11" s="159"/>
      <c r="M11" s="161"/>
    </row>
    <row r="12" spans="1:13" x14ac:dyDescent="0.25">
      <c r="A12" s="157">
        <v>3</v>
      </c>
      <c r="B12" s="158" t="s">
        <v>211</v>
      </c>
      <c r="C12" s="158"/>
      <c r="D12" s="61" t="s">
        <v>132</v>
      </c>
      <c r="E12" s="61">
        <v>0</v>
      </c>
      <c r="F12" s="61">
        <v>0</v>
      </c>
      <c r="G12" s="60"/>
      <c r="H12" s="62">
        <v>0</v>
      </c>
      <c r="I12" s="60"/>
      <c r="J12" s="60"/>
      <c r="K12" s="61">
        <v>0</v>
      </c>
      <c r="L12" s="159" t="s">
        <v>209</v>
      </c>
      <c r="M12" s="160">
        <v>42725</v>
      </c>
    </row>
    <row r="13" spans="1:13" x14ac:dyDescent="0.25">
      <c r="A13" s="157"/>
      <c r="B13" s="158"/>
      <c r="C13" s="158"/>
      <c r="D13" s="61" t="s">
        <v>88</v>
      </c>
      <c r="E13" s="61">
        <v>4</v>
      </c>
      <c r="F13" s="63">
        <f>((37248/24/0.87)+(24768/24/0.87))/1000</f>
        <v>2.9701149425287356</v>
      </c>
      <c r="G13" s="60"/>
      <c r="H13" s="62">
        <f>0.687+0.015+0.133-0.006</f>
        <v>0.82900000000000007</v>
      </c>
      <c r="I13" s="60"/>
      <c r="J13" s="60"/>
      <c r="K13" s="63">
        <f>E13-F13-H13</f>
        <v>0.20088505747126428</v>
      </c>
      <c r="L13" s="159"/>
      <c r="M13" s="161"/>
    </row>
    <row r="14" spans="1:13" x14ac:dyDescent="0.25">
      <c r="A14" s="157">
        <v>4</v>
      </c>
      <c r="B14" s="158" t="s">
        <v>212</v>
      </c>
      <c r="C14" s="158"/>
      <c r="D14" s="61" t="s">
        <v>132</v>
      </c>
      <c r="E14" s="61">
        <v>0</v>
      </c>
      <c r="F14" s="61">
        <v>0</v>
      </c>
      <c r="G14" s="60"/>
      <c r="H14" s="62">
        <v>0</v>
      </c>
      <c r="I14" s="60"/>
      <c r="J14" s="60"/>
      <c r="K14" s="61">
        <v>0</v>
      </c>
      <c r="L14" s="159" t="s">
        <v>209</v>
      </c>
      <c r="M14" s="160">
        <v>42725</v>
      </c>
    </row>
    <row r="15" spans="1:13" x14ac:dyDescent="0.25">
      <c r="A15" s="157"/>
      <c r="B15" s="158"/>
      <c r="C15" s="158"/>
      <c r="D15" s="61" t="s">
        <v>88</v>
      </c>
      <c r="E15" s="61">
        <v>6.3</v>
      </c>
      <c r="F15" s="63">
        <f>((49920/24/0.87)+(44520/24/0.87))/1000</f>
        <v>4.5229885057471266</v>
      </c>
      <c r="G15" s="60"/>
      <c r="H15" s="62">
        <f>0.757+0.258+0.142-0.237</f>
        <v>0.92</v>
      </c>
      <c r="I15" s="60"/>
      <c r="J15" s="60"/>
      <c r="K15" s="63">
        <f>E15-F15-H15</f>
        <v>0.85701149425287315</v>
      </c>
      <c r="L15" s="159"/>
      <c r="M15" s="161"/>
    </row>
  </sheetData>
  <mergeCells count="28">
    <mergeCell ref="A1:M1"/>
    <mergeCell ref="A2:M2"/>
    <mergeCell ref="A3:M3"/>
    <mergeCell ref="A6:A7"/>
    <mergeCell ref="B6:C7"/>
    <mergeCell ref="D6:D7"/>
    <mergeCell ref="E6:E7"/>
    <mergeCell ref="F6:F7"/>
    <mergeCell ref="H6:H7"/>
    <mergeCell ref="K6:K7"/>
    <mergeCell ref="L6:L7"/>
    <mergeCell ref="M6:M7"/>
    <mergeCell ref="A8:A9"/>
    <mergeCell ref="B8:C9"/>
    <mergeCell ref="L8:L9"/>
    <mergeCell ref="M8:M9"/>
    <mergeCell ref="A14:A15"/>
    <mergeCell ref="B14:C15"/>
    <mergeCell ref="L14:L15"/>
    <mergeCell ref="M14:M15"/>
    <mergeCell ref="A10:A11"/>
    <mergeCell ref="B10:C11"/>
    <mergeCell ref="L10:L11"/>
    <mergeCell ref="M10:M11"/>
    <mergeCell ref="A12:A13"/>
    <mergeCell ref="B12:C13"/>
    <mergeCell ref="L12:L13"/>
    <mergeCell ref="M12:M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АО ГЭС</vt:lpstr>
      <vt:lpstr>РГЭС 35кВ выше</vt:lpstr>
      <vt:lpstr>РГЭС 35кВ и ниже</vt:lpstr>
      <vt:lpstr>ПЭС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2018-07-03T05:45:03Z</dcterms:modified>
</cp:coreProperties>
</file>