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АО ГЭС" sheetId="1" r:id="rId1"/>
    <sheet name="РГЭС 35 и выше" sheetId="2" r:id="rId2"/>
    <sheet name="РГЭС 35 и ниже" sheetId="3" r:id="rId3"/>
    <sheet name="ПЭС" sheetId="4" r:id="rId4"/>
  </sheets>
  <calcPr calcId="152511"/>
</workbook>
</file>

<file path=xl/calcChain.xml><?xml version="1.0" encoding="utf-8"?>
<calcChain xmlns="http://schemas.openxmlformats.org/spreadsheetml/2006/main">
  <c r="H15" i="4" l="1"/>
  <c r="K15" i="4" s="1"/>
  <c r="F15" i="4"/>
  <c r="H13" i="4"/>
  <c r="F13" i="4"/>
  <c r="K13" i="4" s="1"/>
  <c r="H11" i="4"/>
  <c r="F11" i="4"/>
  <c r="K11" i="4" s="1"/>
  <c r="K9" i="4"/>
  <c r="H9" i="4"/>
  <c r="F9" i="4"/>
  <c r="G34" i="2" l="1"/>
  <c r="G33" i="2"/>
  <c r="G32" i="2"/>
  <c r="G31" i="2"/>
  <c r="G30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0" i="2"/>
  <c r="G8" i="2"/>
  <c r="G6" i="2"/>
  <c r="D121" i="3" l="1"/>
  <c r="D115" i="3"/>
  <c r="E115" i="3" s="1"/>
  <c r="D89" i="3"/>
  <c r="E68" i="3"/>
  <c r="D68" i="3"/>
</calcChain>
</file>

<file path=xl/sharedStrings.xml><?xml version="1.0" encoding="utf-8"?>
<sst xmlns="http://schemas.openxmlformats.org/spreadsheetml/2006/main" count="605" uniqueCount="363">
  <si>
    <t>Анализ нагрузки центров питания 35кВ и ниже АО "Горэлектросеть" г.Нижневартовска. 
Наличие свободной для технологического присоединения мощности с дифференциацией по уровням напряжения.</t>
  </si>
  <si>
    <t>№ п/п</t>
  </si>
  <si>
    <t>Наименование центра питания</t>
  </si>
  <si>
    <t>Uном, кВ</t>
  </si>
  <si>
    <t>Общая пропускная способность, МВт</t>
  </si>
  <si>
    <t>Факт.макс. Нагр., МВт</t>
  </si>
  <si>
    <t>Рмакс. по заключенным договорам тех.присоединения</t>
  </si>
  <si>
    <t>Профицит/дефицит мощности, МВт</t>
  </si>
  <si>
    <t>Источник ГПП</t>
  </si>
  <si>
    <t>Дата, время  максимума</t>
  </si>
  <si>
    <t>1.</t>
  </si>
  <si>
    <t>РПЖ-1, 2х1000 10/0,4кВ,5мкр.</t>
  </si>
  <si>
    <t>10кВ</t>
  </si>
  <si>
    <t>Обская,яч.103, 804</t>
  </si>
  <si>
    <t>в т.ч.0,4кВ</t>
  </si>
  <si>
    <t>2.</t>
  </si>
  <si>
    <t>РПЖ-2, 10/0,4кВ больн.к-с 2мкр. 2х400</t>
  </si>
  <si>
    <t xml:space="preserve"> Индустр., яч109,203</t>
  </si>
  <si>
    <t>3.</t>
  </si>
  <si>
    <t>РПЖ-3, 2х630 10/0,4кВ 7мкр.</t>
  </si>
  <si>
    <t>Обская, яч.705, 208</t>
  </si>
  <si>
    <t>4.</t>
  </si>
  <si>
    <t>РПЖ-4, 2х1000 10/0,4кВ,11мкр.</t>
  </si>
  <si>
    <t>Обская, яч.802,108</t>
  </si>
  <si>
    <t>5.</t>
  </si>
  <si>
    <t>РПЖ-5, 2х1000 10/0,4кВ,12мкр.</t>
  </si>
  <si>
    <t>Центральная,яч.309,409</t>
  </si>
  <si>
    <t>6.</t>
  </si>
  <si>
    <t>РПЖ-6,10/0,4кВ, 15мкр. 2х630</t>
  </si>
  <si>
    <t>Городская-5,яч.349,210</t>
  </si>
  <si>
    <t>7.</t>
  </si>
  <si>
    <t>РПЖ-7,10/0,4кВ 9мкр. 2х1000</t>
  </si>
  <si>
    <t>Городская-5,яч.105,452</t>
  </si>
  <si>
    <t>8.</t>
  </si>
  <si>
    <t>РПЖ-8.10/0,4кВ 2х1000</t>
  </si>
  <si>
    <t>Городская-5,яч.103,458</t>
  </si>
  <si>
    <t>9.</t>
  </si>
  <si>
    <t>РПЖ-9, 10/0,4кВ,10-А мкр. 2х1000</t>
  </si>
  <si>
    <t>Центр-106, Восток-234</t>
  </si>
  <si>
    <t>10.</t>
  </si>
  <si>
    <t>РПЖ-10,10/0,4кВ ул.Северная 2х630</t>
  </si>
  <si>
    <t>Индустр.-303,Восток-113</t>
  </si>
  <si>
    <t>11.</t>
  </si>
  <si>
    <t>РПЖ-11, 2х630 10/0,4кВ,МЖК</t>
  </si>
  <si>
    <t>Западная-яч.9,6</t>
  </si>
  <si>
    <t>12.</t>
  </si>
  <si>
    <t>РПЖ-12,
10/0,4кВ, квартал П-3 2х630</t>
  </si>
  <si>
    <t>Городская- 5-139,456</t>
  </si>
  <si>
    <t>13.</t>
  </si>
  <si>
    <t>РПЖ-13, 10/0,4кВ,8 мкр. 2х630</t>
  </si>
  <si>
    <t>Городская-5-107,450</t>
  </si>
  <si>
    <t xml:space="preserve">14. </t>
  </si>
  <si>
    <t>РПЖ-14, 10/0,4кВ компл.Мира. 2х1000</t>
  </si>
  <si>
    <t>Центральная-204, Индустриальная-211</t>
  </si>
  <si>
    <t>15.</t>
  </si>
  <si>
    <t>РПЖ-15,10/0,4кВ, 10-Б мкр. 2х630</t>
  </si>
  <si>
    <t>Западная-9,6</t>
  </si>
  <si>
    <t>16.</t>
  </si>
  <si>
    <t>РПЖ-16,10/0,4кВ, 1 мкр. 4х630</t>
  </si>
  <si>
    <t xml:space="preserve"> Индустриальная-410,106</t>
  </si>
  <si>
    <t>17.</t>
  </si>
  <si>
    <t>РПЖ-17,10/0,4кВ 2х630</t>
  </si>
  <si>
    <t xml:space="preserve"> Обская-510, 604</t>
  </si>
  <si>
    <t>18.</t>
  </si>
  <si>
    <t>РПЖ-18, 2х630 10/0,4кВ,Дел.центр</t>
  </si>
  <si>
    <t xml:space="preserve"> Обская-506,402</t>
  </si>
  <si>
    <t>19.</t>
  </si>
  <si>
    <t>РПЖ-19,10/0,4кВ, квартал 17. 2х1000</t>
  </si>
  <si>
    <t>Эмтор-107,208</t>
  </si>
  <si>
    <t>20.</t>
  </si>
  <si>
    <t>РПЖ-20, 10/0,4кВ, квартал 20. 2х630</t>
  </si>
  <si>
    <t>яч.107,207 ПС Колмаковская</t>
  </si>
  <si>
    <t>21.</t>
  </si>
  <si>
    <t>РПЖ-21.10/0,4кВ, Кв.Центральный. 2х1000</t>
  </si>
  <si>
    <t>Восток, Колмаковская</t>
  </si>
  <si>
    <t>22.</t>
  </si>
  <si>
    <t>РПЖ-22, 10/0,4кВ, квартал 22. 2х1000</t>
  </si>
  <si>
    <t>Городская-5-208,323</t>
  </si>
  <si>
    <t>23.</t>
  </si>
  <si>
    <t>РПЖ-23, 10/0,4кВ, квартал 23. 2х1000</t>
  </si>
  <si>
    <t>яч.103,203 ПС Колмаковская</t>
  </si>
  <si>
    <t>0,4кВ</t>
  </si>
  <si>
    <t>24.</t>
  </si>
  <si>
    <t>РПЖ-25(стр), квартал 25. 2х1000</t>
  </si>
  <si>
    <t>Колмаковская яч.114 214</t>
  </si>
  <si>
    <t>25.</t>
  </si>
  <si>
    <t>РПП-1, 6/0,4кВ, ЗПУ,пан.7. 2х400</t>
  </si>
  <si>
    <t>6кВ</t>
  </si>
  <si>
    <t>Нижневартовская-37,16</t>
  </si>
  <si>
    <t>26.</t>
  </si>
  <si>
    <t>РПП-2, 6/0,4кВ, ЗПУ, пан.19. 2х630.</t>
  </si>
  <si>
    <t>6 кВ</t>
  </si>
  <si>
    <t>Нижневартовская-14,33</t>
  </si>
  <si>
    <t>27.</t>
  </si>
  <si>
    <t>РПП-3, 6/0,4кВ,                                                                                                2х630</t>
  </si>
  <si>
    <t>Нижневартовская-35,12</t>
  </si>
  <si>
    <t>28.</t>
  </si>
  <si>
    <t>РПП-5,10/0,4кВ ЗПУ,пан.6. 2х630</t>
  </si>
  <si>
    <t>Западная-7,14</t>
  </si>
  <si>
    <t>29.</t>
  </si>
  <si>
    <t>РПП-6, 6/0,4кВ, 2х630кВА</t>
  </si>
  <si>
    <t>Нижневартовская-17,22</t>
  </si>
  <si>
    <t>30.</t>
  </si>
  <si>
    <t>РПП-7 (РП-1стр.)  панель 16, ЗПУ, 10/0,4кВ. 2х630</t>
  </si>
  <si>
    <t>ПС Западная, ф.5,12</t>
  </si>
  <si>
    <t>РП-10, 10/0,4кВ, СПУ, ОРС. 2х630</t>
  </si>
  <si>
    <t>Восток - 212,121</t>
  </si>
  <si>
    <t>РПП-12,6/0,4кВ, ЗПУ,пан.18. 2х1000</t>
  </si>
  <si>
    <t>Н-Варт-19,20</t>
  </si>
  <si>
    <t>2х630.  РП-29, 10/0,4кВ, пос.Энтузиастов</t>
  </si>
  <si>
    <t>Городская-5-361,204</t>
  </si>
  <si>
    <t>РП-СТПС, 10/0,4кВ, Магистраль.630,400</t>
  </si>
  <si>
    <t>Южная-20,27</t>
  </si>
  <si>
    <t>РП-Совхоз, 10/0,4кВ, 2х100</t>
  </si>
  <si>
    <t>Южная-25,22</t>
  </si>
  <si>
    <t>РП-Дагестан, 10/0,4кВ, Ст.Вартовск. 2х1000</t>
  </si>
  <si>
    <t>Южная-1,29</t>
  </si>
  <si>
    <t>РПП-2С, 10/0,4кВ, СПУ. 2х630</t>
  </si>
  <si>
    <t>Восток -101,226</t>
  </si>
  <si>
    <t>РП-3Х, 10/0,4кВ, кв.17П. 2х400.</t>
  </si>
  <si>
    <t>Южная-8,11</t>
  </si>
  <si>
    <t>ПС-35кв №1 с РПП-4, 35/6/0,4кВ. 2х6300, 2х630</t>
  </si>
  <si>
    <t>35кВ</t>
  </si>
  <si>
    <t>ГПП-7-Ф-6, Н-Варт оч.соор2</t>
  </si>
  <si>
    <t>ПС-35/6 кВ БИО, ЮЗПУ. 2х6300</t>
  </si>
  <si>
    <t>ГПП-7-Ф-2,1</t>
  </si>
  <si>
    <t>ПС-35/6кВ. Энергонефть, ЗПУ. 4000,6300</t>
  </si>
  <si>
    <t>Западная -Ф-2,3</t>
  </si>
  <si>
    <t>ПС-35/6 кВ Базовая 2х6300</t>
  </si>
  <si>
    <t>ГПП-7-Ф-3,4</t>
  </si>
  <si>
    <t>2х10000 ПС-35/10 кВ Котельная c РПЖ-1А (2х630)</t>
  </si>
  <si>
    <t>ГПП-7-Ф-4, ГПП-1-оч.соор-2</t>
  </si>
  <si>
    <t>ПС-35кВ Татра. 2х4000</t>
  </si>
  <si>
    <t>Западная-Ф-2,3</t>
  </si>
  <si>
    <t>2х4000 ПС-35/6 кВ ПТВМ-2А</t>
  </si>
  <si>
    <t>2х6300 ПС-35/6 кВ Литейная</t>
  </si>
  <si>
    <t>ПС-35/10 кВ Тепловая. 2х10000</t>
  </si>
  <si>
    <t>ГПП-7-Ф-5,6</t>
  </si>
  <si>
    <t>2х6300 ПС-35/10 кВ Галина</t>
  </si>
  <si>
    <t>2х4000 ПС-35/6 кВ Дивный</t>
  </si>
  <si>
    <t>ГПП-7-Ф-4,3</t>
  </si>
  <si>
    <t>2х6300 ПС-35кВ Совхозная</t>
  </si>
  <si>
    <t>Савкинская-Ф-2,4</t>
  </si>
  <si>
    <t>2х6300 ПС-35кВ КОС</t>
  </si>
  <si>
    <t>Восток,Западная</t>
  </si>
  <si>
    <t>ПС 35/10кВ "Котельная 3А". 2х10000</t>
  </si>
  <si>
    <t>Восток-Ф-3, Колмаковская Ф-3</t>
  </si>
  <si>
    <t>ПС 35кВ Юбилейная(стр.). 2х16000</t>
  </si>
  <si>
    <t>по состоянию на 01.10.2018 г.</t>
  </si>
  <si>
    <t>ПС Индустриальная</t>
  </si>
  <si>
    <t>РПП-9,  ул.Кузоваткина 39 (ЦТС), 10/0,4кВ, 2х25</t>
  </si>
  <si>
    <t>ф. 210,103</t>
  </si>
  <si>
    <t>Сведения о наличии объема свободной для технологического присоединения мощности и общей пропускной способности трансформаторных подстанций ниже 35кВ на 01.10.2018г.</t>
  </si>
  <si>
    <t>Наименование объекта, класс напряжения</t>
  </si>
  <si>
    <t>Количество установленных трансформаторов и их мощность, кВА</t>
  </si>
  <si>
    <t>Текущий резерв мощности с учетом присоединенных потребителей, кВт</t>
  </si>
  <si>
    <t>Текущий резерв мощности с учетом присоединенных потребителей и заключенных договоров на ТП, кВт</t>
  </si>
  <si>
    <t>Планируемый резерв мощности на конец месяца с учетом присоединенных потребителей, заключенных договоров и поданных заявок на ТП, кВт</t>
  </si>
  <si>
    <t>ТП-11</t>
  </si>
  <si>
    <t>2х630</t>
  </si>
  <si>
    <t>ТП-12</t>
  </si>
  <si>
    <t>ТП-13</t>
  </si>
  <si>
    <t>2х1000</t>
  </si>
  <si>
    <t>ТП-14</t>
  </si>
  <si>
    <t>РП-1</t>
  </si>
  <si>
    <t>2х1000+2х630</t>
  </si>
  <si>
    <t>ТП-21</t>
  </si>
  <si>
    <t>ТП-22</t>
  </si>
  <si>
    <t>2х400</t>
  </si>
  <si>
    <t>ТП-23</t>
  </si>
  <si>
    <t>ТП-24</t>
  </si>
  <si>
    <t>ТП-25</t>
  </si>
  <si>
    <t>ТП-26</t>
  </si>
  <si>
    <t>ТП-31</t>
  </si>
  <si>
    <t>ТП-32</t>
  </si>
  <si>
    <t>ТП-33</t>
  </si>
  <si>
    <t>ТП-41</t>
  </si>
  <si>
    <t>ТП-42</t>
  </si>
  <si>
    <t>ТП-51</t>
  </si>
  <si>
    <t>ТП-53</t>
  </si>
  <si>
    <t>ТП-61</t>
  </si>
  <si>
    <t>ТП-62</t>
  </si>
  <si>
    <t>ТП-63</t>
  </si>
  <si>
    <t>ТП-64</t>
  </si>
  <si>
    <t>ТП-64А</t>
  </si>
  <si>
    <t>ТП-71</t>
  </si>
  <si>
    <t>ТП-72</t>
  </si>
  <si>
    <t>ТП-73</t>
  </si>
  <si>
    <t>ТП-74</t>
  </si>
  <si>
    <t>ТП-75</t>
  </si>
  <si>
    <t>2х160</t>
  </si>
  <si>
    <t>ТП-78</t>
  </si>
  <si>
    <t>1х400+1х250</t>
  </si>
  <si>
    <t>РП-2</t>
  </si>
  <si>
    <t>ТП-81</t>
  </si>
  <si>
    <t>ТП-82</t>
  </si>
  <si>
    <t>ТП-91</t>
  </si>
  <si>
    <t>ТП-92</t>
  </si>
  <si>
    <t>ТП-93</t>
  </si>
  <si>
    <t>ТП-94</t>
  </si>
  <si>
    <t>ТП-1001</t>
  </si>
  <si>
    <t>ТП-1002</t>
  </si>
  <si>
    <t>ТП-1003</t>
  </si>
  <si>
    <t>ТП-1004</t>
  </si>
  <si>
    <t>ТП-1005</t>
  </si>
  <si>
    <t>КТПН-1101</t>
  </si>
  <si>
    <t>КТПН-1102</t>
  </si>
  <si>
    <t>КТПН-2201</t>
  </si>
  <si>
    <t>КТПН-2202</t>
  </si>
  <si>
    <t>КТПН-2303</t>
  </si>
  <si>
    <t>КТПН-2304</t>
  </si>
  <si>
    <t>КТПН-101</t>
  </si>
  <si>
    <t>КТПН-102</t>
  </si>
  <si>
    <t>КТПН-103</t>
  </si>
  <si>
    <t>КТПН-103А</t>
  </si>
  <si>
    <t>КТПН-104</t>
  </si>
  <si>
    <t>КТПН-106</t>
  </si>
  <si>
    <t>КТПН-107</t>
  </si>
  <si>
    <t>КТПН-108</t>
  </si>
  <si>
    <t>КТПН-109</t>
  </si>
  <si>
    <t>КТП-110</t>
  </si>
  <si>
    <t>1*630+1*400</t>
  </si>
  <si>
    <t>КТПН-111</t>
  </si>
  <si>
    <t>КТПН-112</t>
  </si>
  <si>
    <t>КТПН-112а</t>
  </si>
  <si>
    <t>КТП-113</t>
  </si>
  <si>
    <t>КТПН-114</t>
  </si>
  <si>
    <t>ТП-115а</t>
  </si>
  <si>
    <t>КТПН-117</t>
  </si>
  <si>
    <t>КТПН-118</t>
  </si>
  <si>
    <t>КТПН-119</t>
  </si>
  <si>
    <t>КТПН-123</t>
  </si>
  <si>
    <t>КТПН-129</t>
  </si>
  <si>
    <t>КТПН-130</t>
  </si>
  <si>
    <t>КТПН-131</t>
  </si>
  <si>
    <t>КТПН-135</t>
  </si>
  <si>
    <t>КТПН-136</t>
  </si>
  <si>
    <t>КТПН-137</t>
  </si>
  <si>
    <t>КТПН-138</t>
  </si>
  <si>
    <t>КТПН-139</t>
  </si>
  <si>
    <t>КТП-140</t>
  </si>
  <si>
    <t>КТПН-141</t>
  </si>
  <si>
    <t>КТПН-145</t>
  </si>
  <si>
    <t>КТПН-147</t>
  </si>
  <si>
    <t>КТПН-148</t>
  </si>
  <si>
    <t>КТПН-151</t>
  </si>
  <si>
    <t>КТПН-152</t>
  </si>
  <si>
    <t>КТПН-153</t>
  </si>
  <si>
    <t>КТПН-155</t>
  </si>
  <si>
    <t>ТП-156</t>
  </si>
  <si>
    <t>КТПН-157</t>
  </si>
  <si>
    <t>КТПН-160</t>
  </si>
  <si>
    <t>КТПН-161</t>
  </si>
  <si>
    <t>КТПН-169</t>
  </si>
  <si>
    <t>КТПН-170</t>
  </si>
  <si>
    <t>КТПН-171</t>
  </si>
  <si>
    <t>КТПН-36</t>
  </si>
  <si>
    <t>РП-3</t>
  </si>
  <si>
    <t>РП-4</t>
  </si>
  <si>
    <t>РП-11</t>
  </si>
  <si>
    <t>ТП-9</t>
  </si>
  <si>
    <t>КТПН-1</t>
  </si>
  <si>
    <t>КТПН-3</t>
  </si>
  <si>
    <t>КТПН-3А</t>
  </si>
  <si>
    <t>КТПН-5</t>
  </si>
  <si>
    <t>КТПН-6</t>
  </si>
  <si>
    <t>КТПН-9</t>
  </si>
  <si>
    <t>КТПН-9А</t>
  </si>
  <si>
    <t>КТПН-14</t>
  </si>
  <si>
    <t>КТПН-15</t>
  </si>
  <si>
    <t>КТПН-16</t>
  </si>
  <si>
    <t>КТПН-17</t>
  </si>
  <si>
    <t>КТПН-18</t>
  </si>
  <si>
    <t>ТП-18А</t>
  </si>
  <si>
    <t>КТПН-22</t>
  </si>
  <si>
    <t>КТПН-23</t>
  </si>
  <si>
    <t>КТПН-24</t>
  </si>
  <si>
    <t>КТПН-25А</t>
  </si>
  <si>
    <t>КТПН-26</t>
  </si>
  <si>
    <t>КТПН-26А</t>
  </si>
  <si>
    <t>КТПН-27</t>
  </si>
  <si>
    <t>КТПН-28</t>
  </si>
  <si>
    <t>КТПН-31</t>
  </si>
  <si>
    <t>КТПН-32</t>
  </si>
  <si>
    <t>КТПН-33</t>
  </si>
  <si>
    <t>КТПН-34</t>
  </si>
  <si>
    <t>КТПН-35</t>
  </si>
  <si>
    <t>КТПН-39</t>
  </si>
  <si>
    <t>КТПН-41</t>
  </si>
  <si>
    <t>КТПН-42</t>
  </si>
  <si>
    <t>КТПН-43</t>
  </si>
  <si>
    <t>КТПН-44</t>
  </si>
  <si>
    <t>КТПН-45</t>
  </si>
  <si>
    <t>КТПН-45А</t>
  </si>
  <si>
    <t>КТПН-46</t>
  </si>
  <si>
    <t>КТПН-47</t>
  </si>
  <si>
    <t>КТПН-49</t>
  </si>
  <si>
    <t>КТПН-55</t>
  </si>
  <si>
    <t>КТПН-56</t>
  </si>
  <si>
    <t>КТПН-57</t>
  </si>
  <si>
    <t>КТПН-59</t>
  </si>
  <si>
    <t>КТПМ-60</t>
  </si>
  <si>
    <t>КТПН-62</t>
  </si>
  <si>
    <t>КТПН-62А</t>
  </si>
  <si>
    <t>КТПН-63</t>
  </si>
  <si>
    <t>КТПН-65</t>
  </si>
  <si>
    <t>КТПН-67</t>
  </si>
  <si>
    <t>КТПН-68</t>
  </si>
  <si>
    <t>КТПН-69</t>
  </si>
  <si>
    <t>КТПН-71</t>
  </si>
  <si>
    <t>КТПН-76</t>
  </si>
  <si>
    <t>КТПН-77</t>
  </si>
  <si>
    <t>КТПН-79А</t>
  </si>
  <si>
    <t>ТП-98</t>
  </si>
  <si>
    <t>КТПМ-100</t>
  </si>
  <si>
    <t>КТПН-110</t>
  </si>
  <si>
    <t>2х250</t>
  </si>
  <si>
    <t>КТПН-115</t>
  </si>
  <si>
    <t>КТПН-116</t>
  </si>
  <si>
    <t xml:space="preserve">Сведения о наличии объема свободной для технологического присоединения мощности и об общей пропускной способности подстанций напряжением 35 кВ и выше на  01.10.2018г.  </t>
  </si>
  <si>
    <t>№</t>
  </si>
  <si>
    <t>факт.макс. Нагр., МВт</t>
  </si>
  <si>
    <t>Источник (ГПП)</t>
  </si>
  <si>
    <t>ПС 35/10кВ "Город-1" 2х6,3 МВА</t>
  </si>
  <si>
    <t>35 кВ</t>
  </si>
  <si>
    <t>ф.ф.35кВ №1, №3 ПС 110/35/10кВ "Радужная"</t>
  </si>
  <si>
    <t>в т.ч. 10 кВ</t>
  </si>
  <si>
    <t>ПС 35/6кВ "Город-2" 2х10 МВА</t>
  </si>
  <si>
    <t>ф.ф.35кВ №2, №4 ПС 110/35/10кВ "Радужная"</t>
  </si>
  <si>
    <t>в т.ч. 6 кВ</t>
  </si>
  <si>
    <t>ПС 35/10кВ "Город-3" 2х10 МВА</t>
  </si>
  <si>
    <t>ПС 35/10кВ "Дачная" 2х6,3 МВА</t>
  </si>
  <si>
    <t>ПС 35/6кВ  "ГТЭС-2" 1х6,3 МВА</t>
  </si>
  <si>
    <t>ф.35кВ №1 ПС 110/35/10кВ "Радужная"</t>
  </si>
  <si>
    <t>ПС 35/6кВ "Аэропорт" 2х4,0 МВА</t>
  </si>
  <si>
    <t>ф.ф.35кВ №3, №6 ПС 110/35/10кВ "Промзона"</t>
  </si>
  <si>
    <t>ПС35/6кВ "Причал" 2х4,0 МВА</t>
  </si>
  <si>
    <t>ПС 35/6кВ "Котельная-2" 2х6,3 МВА</t>
  </si>
  <si>
    <t>ф.35кВ №2 ПС 110/35/10кВ "Радужная", ф.35кВ №6 ПС 110/35/10кВ "Промзона"</t>
  </si>
  <si>
    <t>ПС 35/10кВ "Котельная-3" 2х6,3 МВА</t>
  </si>
  <si>
    <t>ф.ф.35кВ №2, №3 ПС 110/35/10кВ "Промзона"</t>
  </si>
  <si>
    <t>ПС 35/6кВ "Котельная-4" 2х4,0 МВА</t>
  </si>
  <si>
    <t>ф.ф.35кВ №1, №3 ПС 220/110/35/6кВ "Варьеган"</t>
  </si>
  <si>
    <t>ПС 35/6кВ "Кирпичная" 2х4,0 МВА</t>
  </si>
  <si>
    <t>ф.35кВ №4 ПС 110/35/10кВ "Радужная", ф.35кВ №3 ПС 110/35/10кВ "Промзона"</t>
  </si>
  <si>
    <t>ПС 35/6кВ "Поселок" 2х4,0 МВА</t>
  </si>
  <si>
    <t>ПС 35/6кВ "Лесная" 2х4,0 МВА</t>
  </si>
  <si>
    <t>ф.ф.35кВ №2, №5 ПС 110/35/10кВ "Промзона"</t>
  </si>
  <si>
    <t>14.</t>
  </si>
  <si>
    <t>ПС 35/10кВ "Новоаганская" 2х6,3 МВА</t>
  </si>
  <si>
    <t>ПС 35/6кВ "Рославльская" 2х6,3 + 2х10,0 МВА</t>
  </si>
  <si>
    <t>ф.ф.35кВ №1, №3 ПС 110/35/6кВ "Истоминская"</t>
  </si>
  <si>
    <t xml:space="preserve">Анализ нагрузки центров питания 35кВ и ниже. Наличие свободной для технологического присоединения мощности с дифференциацией по уровням напряжения. </t>
  </si>
  <si>
    <t xml:space="preserve">ПЭС ф-л АО "Горэлектросеть" </t>
  </si>
  <si>
    <t>дата, время  максимума</t>
  </si>
  <si>
    <t>ПС-35/6кВ №8 2х6300</t>
  </si>
  <si>
    <t>ПС-110/35/6кВ "Пойковская"</t>
  </si>
  <si>
    <t>ПС-35/6кВ №13 2х4000</t>
  </si>
  <si>
    <t>ПС-35/6кВ №14 2х4000</t>
  </si>
  <si>
    <t>ПС-35/6кВ "Больничная" 2х6300</t>
  </si>
  <si>
    <t>Мощность одного трансформатора</t>
  </si>
  <si>
    <t>Максимальная нагрузка в саммый холодный период</t>
  </si>
  <si>
    <t>Добавляем к этой нагрузке мощность по выданным договорам за квартал и отнимаем мощность по расторгнутым договорам, и мощность по закрытым (подключенным) договорам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</si>
</sst>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"/>
    <numFmt numFmtId="166" formatCode="dd&quot;.&quot;mm&quot;.&quot;yyyy&quot; &quot;h&quot;:&quot;mm"/>
  </numFmts>
  <fonts count="15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rgb="FFFF0000"/>
      <name val="Arial"/>
      <family val="2"/>
      <charset val="204"/>
    </font>
    <font>
      <b/>
      <sz val="10"/>
      <color rgb="FF000000"/>
      <name val="Arial Cyr"/>
      <charset val="204"/>
    </font>
    <font>
      <sz val="12"/>
      <color rgb="FF000000"/>
      <name val="Times New Roman"/>
      <family val="1"/>
      <charset val="204"/>
    </font>
    <font>
      <b/>
      <sz val="10"/>
      <name val="Arial Cyr"/>
      <family val="2"/>
      <charset val="204"/>
    </font>
    <font>
      <sz val="10"/>
      <name val="Arial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0" fillId="0" borderId="0"/>
  </cellStyleXfs>
  <cellXfs count="224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1" fillId="0" borderId="0" xfId="0" applyFont="1" applyFill="1"/>
    <xf numFmtId="2" fontId="2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0" fontId="2" fillId="0" borderId="0" xfId="0" applyFont="1"/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left"/>
    </xf>
    <xf numFmtId="164" fontId="4" fillId="0" borderId="3" xfId="0" applyNumberFormat="1" applyFont="1" applyFill="1" applyBorder="1" applyAlignment="1">
      <alignment horizontal="left"/>
    </xf>
    <xf numFmtId="0" fontId="5" fillId="0" borderId="12" xfId="0" applyFont="1" applyBorder="1"/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164" fontId="5" fillId="0" borderId="12" xfId="0" applyNumberFormat="1" applyFont="1" applyFill="1" applyBorder="1" applyAlignment="1">
      <alignment horizontal="left"/>
    </xf>
    <xf numFmtId="164" fontId="4" fillId="0" borderId="13" xfId="0" applyNumberFormat="1" applyFont="1" applyFill="1" applyBorder="1" applyAlignment="1">
      <alignment horizontal="left"/>
    </xf>
    <xf numFmtId="0" fontId="4" fillId="0" borderId="16" xfId="0" applyFont="1" applyFill="1" applyBorder="1"/>
    <xf numFmtId="0" fontId="5" fillId="0" borderId="16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left"/>
    </xf>
    <xf numFmtId="164" fontId="4" fillId="0" borderId="16" xfId="0" applyNumberFormat="1" applyFont="1" applyFill="1" applyBorder="1" applyAlignment="1">
      <alignment horizontal="left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left"/>
    </xf>
    <xf numFmtId="164" fontId="5" fillId="0" borderId="7" xfId="0" applyNumberFormat="1" applyFont="1" applyFill="1" applyBorder="1" applyAlignment="1">
      <alignment horizontal="left"/>
    </xf>
    <xf numFmtId="164" fontId="4" fillId="0" borderId="8" xfId="0" applyNumberFormat="1" applyFont="1" applyFill="1" applyBorder="1" applyAlignment="1">
      <alignment horizontal="left"/>
    </xf>
    <xf numFmtId="0" fontId="5" fillId="0" borderId="3" xfId="0" applyFont="1" applyFill="1" applyBorder="1" applyAlignment="1">
      <alignment horizontal="center"/>
    </xf>
    <xf numFmtId="164" fontId="4" fillId="0" borderId="3" xfId="0" applyNumberFormat="1" applyFont="1" applyFill="1" applyBorder="1" applyAlignment="1">
      <alignment horizontal="left" vertical="center"/>
    </xf>
    <xf numFmtId="164" fontId="5" fillId="0" borderId="12" xfId="0" applyNumberFormat="1" applyFont="1" applyFill="1" applyBorder="1" applyAlignment="1">
      <alignment horizontal="left" vertical="center"/>
    </xf>
    <xf numFmtId="0" fontId="4" fillId="0" borderId="16" xfId="0" applyFont="1" applyBorder="1"/>
    <xf numFmtId="0" fontId="5" fillId="0" borderId="16" xfId="0" applyFont="1" applyBorder="1" applyAlignment="1">
      <alignment horizontal="center"/>
    </xf>
    <xf numFmtId="0" fontId="4" fillId="0" borderId="16" xfId="0" applyFont="1" applyBorder="1" applyAlignment="1">
      <alignment horizontal="left"/>
    </xf>
    <xf numFmtId="0" fontId="1" fillId="0" borderId="0" xfId="0" applyFont="1"/>
    <xf numFmtId="0" fontId="4" fillId="0" borderId="3" xfId="0" applyFont="1" applyBorder="1"/>
    <xf numFmtId="0" fontId="5" fillId="0" borderId="3" xfId="0" applyFont="1" applyBorder="1" applyAlignment="1">
      <alignment horizontal="center"/>
    </xf>
    <xf numFmtId="164" fontId="4" fillId="0" borderId="16" xfId="0" applyNumberFormat="1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4" fillId="0" borderId="16" xfId="0" applyFont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164" fontId="5" fillId="0" borderId="8" xfId="0" applyNumberFormat="1" applyFont="1" applyFill="1" applyBorder="1" applyAlignment="1">
      <alignment horizontal="left" vertical="center"/>
    </xf>
    <xf numFmtId="0" fontId="5" fillId="0" borderId="7" xfId="0" applyFont="1" applyFill="1" applyBorder="1"/>
    <xf numFmtId="0" fontId="5" fillId="0" borderId="7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left"/>
    </xf>
    <xf numFmtId="0" fontId="5" fillId="0" borderId="12" xfId="0" applyFont="1" applyFill="1" applyBorder="1" applyAlignment="1">
      <alignment horizontal="left"/>
    </xf>
    <xf numFmtId="0" fontId="5" fillId="0" borderId="12" xfId="0" applyFont="1" applyBorder="1" applyAlignment="1"/>
    <xf numFmtId="0" fontId="5" fillId="0" borderId="12" xfId="0" applyFont="1" applyFill="1" applyBorder="1" applyAlignment="1"/>
    <xf numFmtId="0" fontId="5" fillId="0" borderId="3" xfId="0" applyFont="1" applyBorder="1"/>
    <xf numFmtId="0" fontId="4" fillId="0" borderId="35" xfId="0" applyFont="1" applyBorder="1"/>
    <xf numFmtId="0" fontId="4" fillId="0" borderId="35" xfId="0" applyFont="1" applyBorder="1" applyAlignment="1">
      <alignment horizontal="center"/>
    </xf>
    <xf numFmtId="0" fontId="4" fillId="0" borderId="35" xfId="0" applyFont="1" applyBorder="1" applyAlignment="1">
      <alignment horizontal="left"/>
    </xf>
    <xf numFmtId="164" fontId="4" fillId="0" borderId="35" xfId="0" applyNumberFormat="1" applyFont="1" applyFill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164" fontId="5" fillId="0" borderId="3" xfId="0" applyNumberFormat="1" applyFont="1" applyFill="1" applyBorder="1" applyAlignment="1">
      <alignment horizontal="left"/>
    </xf>
    <xf numFmtId="0" fontId="4" fillId="0" borderId="12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/>
    </xf>
    <xf numFmtId="0" fontId="5" fillId="0" borderId="16" xfId="0" applyFont="1" applyFill="1" applyBorder="1"/>
    <xf numFmtId="0" fontId="5" fillId="0" borderId="16" xfId="0" applyFont="1" applyFill="1" applyBorder="1" applyAlignment="1">
      <alignment horizontal="left"/>
    </xf>
    <xf numFmtId="164" fontId="5" fillId="0" borderId="16" xfId="0" applyNumberFormat="1" applyFont="1" applyFill="1" applyBorder="1" applyAlignment="1">
      <alignment horizontal="left"/>
    </xf>
    <xf numFmtId="0" fontId="4" fillId="0" borderId="7" xfId="0" applyFont="1" applyFill="1" applyBorder="1"/>
    <xf numFmtId="0" fontId="4" fillId="0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left"/>
    </xf>
    <xf numFmtId="164" fontId="4" fillId="0" borderId="7" xfId="0" applyNumberFormat="1" applyFont="1" applyFill="1" applyBorder="1" applyAlignment="1">
      <alignment horizontal="left" vertical="center"/>
    </xf>
    <xf numFmtId="164" fontId="4" fillId="0" borderId="35" xfId="0" applyNumberFormat="1" applyFont="1" applyFill="1" applyBorder="1" applyAlignment="1">
      <alignment horizontal="left" vertical="center"/>
    </xf>
    <xf numFmtId="0" fontId="5" fillId="0" borderId="12" xfId="0" applyFont="1" applyFill="1" applyBorder="1"/>
    <xf numFmtId="0" fontId="5" fillId="0" borderId="12" xfId="0" applyFont="1" applyFill="1" applyBorder="1" applyAlignment="1">
      <alignment horizontal="center"/>
    </xf>
    <xf numFmtId="164" fontId="4" fillId="0" borderId="12" xfId="0" applyNumberFormat="1" applyFont="1" applyFill="1" applyBorder="1" applyAlignment="1">
      <alignment horizontal="left"/>
    </xf>
    <xf numFmtId="0" fontId="5" fillId="0" borderId="16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center"/>
    </xf>
    <xf numFmtId="164" fontId="4" fillId="0" borderId="7" xfId="0" applyNumberFormat="1" applyFont="1" applyFill="1" applyBorder="1" applyAlignment="1">
      <alignment horizontal="left"/>
    </xf>
    <xf numFmtId="0" fontId="4" fillId="0" borderId="7" xfId="0" applyFont="1" applyBorder="1" applyAlignment="1">
      <alignment horizontal="left"/>
    </xf>
    <xf numFmtId="0" fontId="5" fillId="0" borderId="3" xfId="0" applyFont="1" applyFill="1" applyBorder="1"/>
    <xf numFmtId="164" fontId="5" fillId="0" borderId="3" xfId="0" applyNumberFormat="1" applyFont="1" applyFill="1" applyBorder="1" applyAlignment="1">
      <alignment horizontal="left" vertical="center"/>
    </xf>
    <xf numFmtId="0" fontId="4" fillId="0" borderId="12" xfId="0" applyFont="1" applyFill="1" applyBorder="1"/>
    <xf numFmtId="0" fontId="4" fillId="0" borderId="12" xfId="0" applyFont="1" applyFill="1" applyBorder="1" applyAlignment="1">
      <alignment horizontal="center"/>
    </xf>
    <xf numFmtId="0" fontId="2" fillId="0" borderId="0" xfId="0" applyFont="1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vertical="center"/>
    </xf>
    <xf numFmtId="0" fontId="5" fillId="0" borderId="29" xfId="0" applyFont="1" applyFill="1" applyBorder="1" applyAlignment="1">
      <alignment horizontal="center" vertical="center" wrapText="1"/>
    </xf>
    <xf numFmtId="0" fontId="5" fillId="0" borderId="8" xfId="0" applyFont="1" applyBorder="1"/>
    <xf numFmtId="0" fontId="5" fillId="0" borderId="8" xfId="0" applyFont="1" applyBorder="1" applyAlignment="1">
      <alignment horizontal="center"/>
    </xf>
    <xf numFmtId="0" fontId="5" fillId="0" borderId="35" xfId="0" applyFont="1" applyBorder="1" applyAlignment="1">
      <alignment horizontal="left"/>
    </xf>
    <xf numFmtId="164" fontId="5" fillId="0" borderId="8" xfId="0" applyNumberFormat="1" applyFont="1" applyFill="1" applyBorder="1" applyAlignment="1">
      <alignment horizontal="left"/>
    </xf>
    <xf numFmtId="0" fontId="0" fillId="0" borderId="40" xfId="0" applyBorder="1"/>
    <xf numFmtId="0" fontId="0" fillId="0" borderId="40" xfId="0" applyBorder="1" applyAlignment="1">
      <alignment horizontal="center"/>
    </xf>
    <xf numFmtId="0" fontId="0" fillId="3" borderId="40" xfId="0" applyFill="1" applyBorder="1"/>
    <xf numFmtId="0" fontId="0" fillId="3" borderId="40" xfId="0" applyFill="1" applyBorder="1" applyAlignment="1">
      <alignment horizontal="center"/>
    </xf>
    <xf numFmtId="165" fontId="0" fillId="3" borderId="40" xfId="0" applyNumberFormat="1" applyFill="1" applyBorder="1" applyAlignment="1">
      <alignment horizontal="right"/>
    </xf>
    <xf numFmtId="2" fontId="0" fillId="3" borderId="40" xfId="0" applyNumberFormat="1" applyFill="1" applyBorder="1" applyAlignment="1">
      <alignment horizontal="right"/>
    </xf>
    <xf numFmtId="165" fontId="0" fillId="3" borderId="40" xfId="0" applyNumberFormat="1" applyFill="1" applyBorder="1"/>
    <xf numFmtId="0" fontId="0" fillId="3" borderId="40" xfId="0" applyFill="1" applyBorder="1" applyAlignment="1">
      <alignment horizontal="right"/>
    </xf>
    <xf numFmtId="0" fontId="0" fillId="3" borderId="40" xfId="0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 wrapText="1"/>
    </xf>
    <xf numFmtId="0" fontId="5" fillId="0" borderId="35" xfId="0" applyFont="1" applyBorder="1" applyAlignment="1">
      <alignment horizontal="center"/>
    </xf>
    <xf numFmtId="2" fontId="8" fillId="3" borderId="40" xfId="0" applyNumberFormat="1" applyFont="1" applyFill="1" applyBorder="1" applyAlignment="1">
      <alignment horizontal="center" vertical="center" wrapText="1"/>
    </xf>
    <xf numFmtId="2" fontId="8" fillId="4" borderId="42" xfId="0" applyNumberFormat="1" applyFont="1" applyFill="1" applyBorder="1" applyAlignment="1">
      <alignment horizontal="center" vertical="center" wrapText="1"/>
    </xf>
    <xf numFmtId="2" fontId="5" fillId="0" borderId="35" xfId="0" applyNumberFormat="1" applyFont="1" applyBorder="1" applyAlignment="1">
      <alignment horizontal="center" vertical="center" wrapText="1"/>
    </xf>
    <xf numFmtId="2" fontId="8" fillId="4" borderId="40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1" fillId="0" borderId="3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center" vertical="center" wrapText="1"/>
    </xf>
    <xf numFmtId="2" fontId="12" fillId="0" borderId="35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left" vertical="center" wrapText="1"/>
    </xf>
    <xf numFmtId="2" fontId="4" fillId="0" borderId="8" xfId="0" applyNumberFormat="1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14" fontId="5" fillId="0" borderId="14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14" fontId="5" fillId="0" borderId="20" xfId="0" applyNumberFormat="1" applyFont="1" applyBorder="1" applyAlignment="1">
      <alignment horizontal="center" vertical="center" wrapText="1"/>
    </xf>
    <xf numFmtId="14" fontId="5" fillId="0" borderId="22" xfId="0" applyNumberFormat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14" fontId="5" fillId="0" borderId="17" xfId="0" applyNumberFormat="1" applyFont="1" applyBorder="1" applyAlignment="1">
      <alignment horizontal="center" vertical="center" wrapText="1"/>
    </xf>
    <xf numFmtId="14" fontId="5" fillId="0" borderId="9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4" fontId="5" fillId="0" borderId="23" xfId="0" applyNumberFormat="1" applyFont="1" applyBorder="1" applyAlignment="1">
      <alignment horizontal="center" vertical="center" wrapText="1"/>
    </xf>
    <xf numFmtId="14" fontId="5" fillId="0" borderId="24" xfId="0" applyNumberFormat="1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14" fontId="5" fillId="0" borderId="31" xfId="0" applyNumberFormat="1" applyFont="1" applyBorder="1" applyAlignment="1">
      <alignment horizontal="center" vertical="center" wrapText="1"/>
    </xf>
    <xf numFmtId="14" fontId="5" fillId="0" borderId="34" xfId="0" applyNumberFormat="1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14" fontId="5" fillId="0" borderId="23" xfId="0" applyNumberFormat="1" applyFont="1" applyFill="1" applyBorder="1" applyAlignment="1">
      <alignment horizontal="center" vertical="center" wrapText="1"/>
    </xf>
    <xf numFmtId="14" fontId="5" fillId="0" borderId="24" xfId="0" applyNumberFormat="1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14" fontId="5" fillId="0" borderId="36" xfId="0" applyNumberFormat="1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8" fillId="3" borderId="40" xfId="0" applyFont="1" applyFill="1" applyBorder="1" applyAlignment="1">
      <alignment horizontal="center" vertical="center"/>
    </xf>
    <xf numFmtId="0" fontId="8" fillId="3" borderId="44" xfId="0" applyFont="1" applyFill="1" applyBorder="1" applyAlignment="1">
      <alignment horizontal="center" vertical="center" wrapText="1"/>
    </xf>
    <xf numFmtId="0" fontId="8" fillId="3" borderId="43" xfId="0" applyFont="1" applyFill="1" applyBorder="1" applyAlignment="1">
      <alignment horizontal="center" vertical="center" wrapText="1"/>
    </xf>
    <xf numFmtId="0" fontId="8" fillId="3" borderId="40" xfId="0" applyFont="1" applyFill="1" applyBorder="1" applyAlignment="1">
      <alignment horizontal="center" vertical="center" wrapText="1"/>
    </xf>
    <xf numFmtId="166" fontId="8" fillId="3" borderId="40" xfId="0" applyNumberFormat="1" applyFont="1" applyFill="1" applyBorder="1" applyAlignment="1">
      <alignment horizontal="center" vertical="center" wrapText="1"/>
    </xf>
    <xf numFmtId="0" fontId="8" fillId="3" borderId="41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 wrapText="1"/>
    </xf>
    <xf numFmtId="0" fontId="11" fillId="0" borderId="16" xfId="1" applyFont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0" fontId="11" fillId="2" borderId="16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7" fillId="0" borderId="39" xfId="0" applyFont="1" applyFill="1" applyBorder="1" applyAlignment="1">
      <alignment horizontal="center" vertical="center" wrapText="1"/>
    </xf>
    <xf numFmtId="0" fontId="8" fillId="0" borderId="40" xfId="0" applyFont="1" applyFill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14" fontId="11" fillId="0" borderId="7" xfId="0" applyNumberFormat="1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5" xfId="0" applyFont="1" applyFill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4"/>
  <sheetViews>
    <sheetView tabSelected="1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O70" sqref="O70"/>
    </sheetView>
  </sheetViews>
  <sheetFormatPr defaultRowHeight="15" x14ac:dyDescent="0.25"/>
  <cols>
    <col min="1" max="1" width="5" customWidth="1"/>
    <col min="2" max="2" width="9.140625" style="84"/>
    <col min="3" max="3" width="11.5703125" style="84" customWidth="1"/>
    <col min="4" max="4" width="12" customWidth="1"/>
    <col min="5" max="5" width="14.140625" style="85" customWidth="1"/>
    <col min="6" max="6" width="15.28515625" style="34" customWidth="1"/>
    <col min="7" max="7" width="13.42578125" style="5" customWidth="1"/>
    <col min="8" max="8" width="21" customWidth="1"/>
    <col min="9" max="9" width="17" style="84" customWidth="1"/>
    <col min="10" max="10" width="12.28515625" style="84" customWidth="1"/>
    <col min="11" max="11" width="3" customWidth="1"/>
    <col min="12" max="12" width="18.5703125" customWidth="1"/>
    <col min="249" max="249" width="5" customWidth="1"/>
    <col min="251" max="251" width="11.5703125" customWidth="1"/>
    <col min="252" max="252" width="12" customWidth="1"/>
    <col min="253" max="253" width="14.140625" customWidth="1"/>
    <col min="254" max="254" width="15.28515625" customWidth="1"/>
    <col min="255" max="256" width="13.42578125" customWidth="1"/>
    <col min="257" max="257" width="17.85546875" customWidth="1"/>
    <col min="258" max="258" width="11.140625" customWidth="1"/>
    <col min="259" max="259" width="22" customWidth="1"/>
    <col min="260" max="260" width="12" customWidth="1"/>
    <col min="261" max="261" width="18.5703125" customWidth="1"/>
    <col min="262" max="262" width="14.140625" customWidth="1"/>
    <col min="263" max="263" width="14.7109375" customWidth="1"/>
    <col min="264" max="264" width="15" customWidth="1"/>
    <col min="265" max="265" width="15.140625" customWidth="1"/>
    <col min="266" max="266" width="12.42578125" customWidth="1"/>
    <col min="267" max="267" width="3" customWidth="1"/>
    <col min="268" max="268" width="18.5703125" customWidth="1"/>
    <col min="505" max="505" width="5" customWidth="1"/>
    <col min="507" max="507" width="11.5703125" customWidth="1"/>
    <col min="508" max="508" width="12" customWidth="1"/>
    <col min="509" max="509" width="14.140625" customWidth="1"/>
    <col min="510" max="510" width="15.28515625" customWidth="1"/>
    <col min="511" max="512" width="13.42578125" customWidth="1"/>
    <col min="513" max="513" width="17.85546875" customWidth="1"/>
    <col min="514" max="514" width="11.140625" customWidth="1"/>
    <col min="515" max="515" width="22" customWidth="1"/>
    <col min="516" max="516" width="12" customWidth="1"/>
    <col min="517" max="517" width="18.5703125" customWidth="1"/>
    <col min="518" max="518" width="14.140625" customWidth="1"/>
    <col min="519" max="519" width="14.7109375" customWidth="1"/>
    <col min="520" max="520" width="15" customWidth="1"/>
    <col min="521" max="521" width="15.140625" customWidth="1"/>
    <col min="522" max="522" width="12.42578125" customWidth="1"/>
    <col min="523" max="523" width="3" customWidth="1"/>
    <col min="524" max="524" width="18.5703125" customWidth="1"/>
    <col min="761" max="761" width="5" customWidth="1"/>
    <col min="763" max="763" width="11.5703125" customWidth="1"/>
    <col min="764" max="764" width="12" customWidth="1"/>
    <col min="765" max="765" width="14.140625" customWidth="1"/>
    <col min="766" max="766" width="15.28515625" customWidth="1"/>
    <col min="767" max="768" width="13.42578125" customWidth="1"/>
    <col min="769" max="769" width="17.85546875" customWidth="1"/>
    <col min="770" max="770" width="11.140625" customWidth="1"/>
    <col min="771" max="771" width="22" customWidth="1"/>
    <col min="772" max="772" width="12" customWidth="1"/>
    <col min="773" max="773" width="18.5703125" customWidth="1"/>
    <col min="774" max="774" width="14.140625" customWidth="1"/>
    <col min="775" max="775" width="14.7109375" customWidth="1"/>
    <col min="776" max="776" width="15" customWidth="1"/>
    <col min="777" max="777" width="15.140625" customWidth="1"/>
    <col min="778" max="778" width="12.42578125" customWidth="1"/>
    <col min="779" max="779" width="3" customWidth="1"/>
    <col min="780" max="780" width="18.5703125" customWidth="1"/>
    <col min="1017" max="1017" width="5" customWidth="1"/>
    <col min="1019" max="1019" width="11.5703125" customWidth="1"/>
    <col min="1020" max="1020" width="12" customWidth="1"/>
    <col min="1021" max="1021" width="14.140625" customWidth="1"/>
    <col min="1022" max="1022" width="15.28515625" customWidth="1"/>
    <col min="1023" max="1024" width="13.42578125" customWidth="1"/>
    <col min="1025" max="1025" width="17.85546875" customWidth="1"/>
    <col min="1026" max="1026" width="11.140625" customWidth="1"/>
    <col min="1027" max="1027" width="22" customWidth="1"/>
    <col min="1028" max="1028" width="12" customWidth="1"/>
    <col min="1029" max="1029" width="18.5703125" customWidth="1"/>
    <col min="1030" max="1030" width="14.140625" customWidth="1"/>
    <col min="1031" max="1031" width="14.7109375" customWidth="1"/>
    <col min="1032" max="1032" width="15" customWidth="1"/>
    <col min="1033" max="1033" width="15.140625" customWidth="1"/>
    <col min="1034" max="1034" width="12.42578125" customWidth="1"/>
    <col min="1035" max="1035" width="3" customWidth="1"/>
    <col min="1036" max="1036" width="18.5703125" customWidth="1"/>
    <col min="1273" max="1273" width="5" customWidth="1"/>
    <col min="1275" max="1275" width="11.5703125" customWidth="1"/>
    <col min="1276" max="1276" width="12" customWidth="1"/>
    <col min="1277" max="1277" width="14.140625" customWidth="1"/>
    <col min="1278" max="1278" width="15.28515625" customWidth="1"/>
    <col min="1279" max="1280" width="13.42578125" customWidth="1"/>
    <col min="1281" max="1281" width="17.85546875" customWidth="1"/>
    <col min="1282" max="1282" width="11.140625" customWidth="1"/>
    <col min="1283" max="1283" width="22" customWidth="1"/>
    <col min="1284" max="1284" width="12" customWidth="1"/>
    <col min="1285" max="1285" width="18.5703125" customWidth="1"/>
    <col min="1286" max="1286" width="14.140625" customWidth="1"/>
    <col min="1287" max="1287" width="14.7109375" customWidth="1"/>
    <col min="1288" max="1288" width="15" customWidth="1"/>
    <col min="1289" max="1289" width="15.140625" customWidth="1"/>
    <col min="1290" max="1290" width="12.42578125" customWidth="1"/>
    <col min="1291" max="1291" width="3" customWidth="1"/>
    <col min="1292" max="1292" width="18.5703125" customWidth="1"/>
    <col min="1529" max="1529" width="5" customWidth="1"/>
    <col min="1531" max="1531" width="11.5703125" customWidth="1"/>
    <col min="1532" max="1532" width="12" customWidth="1"/>
    <col min="1533" max="1533" width="14.140625" customWidth="1"/>
    <col min="1534" max="1534" width="15.28515625" customWidth="1"/>
    <col min="1535" max="1536" width="13.42578125" customWidth="1"/>
    <col min="1537" max="1537" width="17.85546875" customWidth="1"/>
    <col min="1538" max="1538" width="11.140625" customWidth="1"/>
    <col min="1539" max="1539" width="22" customWidth="1"/>
    <col min="1540" max="1540" width="12" customWidth="1"/>
    <col min="1541" max="1541" width="18.5703125" customWidth="1"/>
    <col min="1542" max="1542" width="14.140625" customWidth="1"/>
    <col min="1543" max="1543" width="14.7109375" customWidth="1"/>
    <col min="1544" max="1544" width="15" customWidth="1"/>
    <col min="1545" max="1545" width="15.140625" customWidth="1"/>
    <col min="1546" max="1546" width="12.42578125" customWidth="1"/>
    <col min="1547" max="1547" width="3" customWidth="1"/>
    <col min="1548" max="1548" width="18.5703125" customWidth="1"/>
    <col min="1785" max="1785" width="5" customWidth="1"/>
    <col min="1787" max="1787" width="11.5703125" customWidth="1"/>
    <col min="1788" max="1788" width="12" customWidth="1"/>
    <col min="1789" max="1789" width="14.140625" customWidth="1"/>
    <col min="1790" max="1790" width="15.28515625" customWidth="1"/>
    <col min="1791" max="1792" width="13.42578125" customWidth="1"/>
    <col min="1793" max="1793" width="17.85546875" customWidth="1"/>
    <col min="1794" max="1794" width="11.140625" customWidth="1"/>
    <col min="1795" max="1795" width="22" customWidth="1"/>
    <col min="1796" max="1796" width="12" customWidth="1"/>
    <col min="1797" max="1797" width="18.5703125" customWidth="1"/>
    <col min="1798" max="1798" width="14.140625" customWidth="1"/>
    <col min="1799" max="1799" width="14.7109375" customWidth="1"/>
    <col min="1800" max="1800" width="15" customWidth="1"/>
    <col min="1801" max="1801" width="15.140625" customWidth="1"/>
    <col min="1802" max="1802" width="12.42578125" customWidth="1"/>
    <col min="1803" max="1803" width="3" customWidth="1"/>
    <col min="1804" max="1804" width="18.5703125" customWidth="1"/>
    <col min="2041" max="2041" width="5" customWidth="1"/>
    <col min="2043" max="2043" width="11.5703125" customWidth="1"/>
    <col min="2044" max="2044" width="12" customWidth="1"/>
    <col min="2045" max="2045" width="14.140625" customWidth="1"/>
    <col min="2046" max="2046" width="15.28515625" customWidth="1"/>
    <col min="2047" max="2048" width="13.42578125" customWidth="1"/>
    <col min="2049" max="2049" width="17.85546875" customWidth="1"/>
    <col min="2050" max="2050" width="11.140625" customWidth="1"/>
    <col min="2051" max="2051" width="22" customWidth="1"/>
    <col min="2052" max="2052" width="12" customWidth="1"/>
    <col min="2053" max="2053" width="18.5703125" customWidth="1"/>
    <col min="2054" max="2054" width="14.140625" customWidth="1"/>
    <col min="2055" max="2055" width="14.7109375" customWidth="1"/>
    <col min="2056" max="2056" width="15" customWidth="1"/>
    <col min="2057" max="2057" width="15.140625" customWidth="1"/>
    <col min="2058" max="2058" width="12.42578125" customWidth="1"/>
    <col min="2059" max="2059" width="3" customWidth="1"/>
    <col min="2060" max="2060" width="18.5703125" customWidth="1"/>
    <col min="2297" max="2297" width="5" customWidth="1"/>
    <col min="2299" max="2299" width="11.5703125" customWidth="1"/>
    <col min="2300" max="2300" width="12" customWidth="1"/>
    <col min="2301" max="2301" width="14.140625" customWidth="1"/>
    <col min="2302" max="2302" width="15.28515625" customWidth="1"/>
    <col min="2303" max="2304" width="13.42578125" customWidth="1"/>
    <col min="2305" max="2305" width="17.85546875" customWidth="1"/>
    <col min="2306" max="2306" width="11.140625" customWidth="1"/>
    <col min="2307" max="2307" width="22" customWidth="1"/>
    <col min="2308" max="2308" width="12" customWidth="1"/>
    <col min="2309" max="2309" width="18.5703125" customWidth="1"/>
    <col min="2310" max="2310" width="14.140625" customWidth="1"/>
    <col min="2311" max="2311" width="14.7109375" customWidth="1"/>
    <col min="2312" max="2312" width="15" customWidth="1"/>
    <col min="2313" max="2313" width="15.140625" customWidth="1"/>
    <col min="2314" max="2314" width="12.42578125" customWidth="1"/>
    <col min="2315" max="2315" width="3" customWidth="1"/>
    <col min="2316" max="2316" width="18.5703125" customWidth="1"/>
    <col min="2553" max="2553" width="5" customWidth="1"/>
    <col min="2555" max="2555" width="11.5703125" customWidth="1"/>
    <col min="2556" max="2556" width="12" customWidth="1"/>
    <col min="2557" max="2557" width="14.140625" customWidth="1"/>
    <col min="2558" max="2558" width="15.28515625" customWidth="1"/>
    <col min="2559" max="2560" width="13.42578125" customWidth="1"/>
    <col min="2561" max="2561" width="17.85546875" customWidth="1"/>
    <col min="2562" max="2562" width="11.140625" customWidth="1"/>
    <col min="2563" max="2563" width="22" customWidth="1"/>
    <col min="2564" max="2564" width="12" customWidth="1"/>
    <col min="2565" max="2565" width="18.5703125" customWidth="1"/>
    <col min="2566" max="2566" width="14.140625" customWidth="1"/>
    <col min="2567" max="2567" width="14.7109375" customWidth="1"/>
    <col min="2568" max="2568" width="15" customWidth="1"/>
    <col min="2569" max="2569" width="15.140625" customWidth="1"/>
    <col min="2570" max="2570" width="12.42578125" customWidth="1"/>
    <col min="2571" max="2571" width="3" customWidth="1"/>
    <col min="2572" max="2572" width="18.5703125" customWidth="1"/>
    <col min="2809" max="2809" width="5" customWidth="1"/>
    <col min="2811" max="2811" width="11.5703125" customWidth="1"/>
    <col min="2812" max="2812" width="12" customWidth="1"/>
    <col min="2813" max="2813" width="14.140625" customWidth="1"/>
    <col min="2814" max="2814" width="15.28515625" customWidth="1"/>
    <col min="2815" max="2816" width="13.42578125" customWidth="1"/>
    <col min="2817" max="2817" width="17.85546875" customWidth="1"/>
    <col min="2818" max="2818" width="11.140625" customWidth="1"/>
    <col min="2819" max="2819" width="22" customWidth="1"/>
    <col min="2820" max="2820" width="12" customWidth="1"/>
    <col min="2821" max="2821" width="18.5703125" customWidth="1"/>
    <col min="2822" max="2822" width="14.140625" customWidth="1"/>
    <col min="2823" max="2823" width="14.7109375" customWidth="1"/>
    <col min="2824" max="2824" width="15" customWidth="1"/>
    <col min="2825" max="2825" width="15.140625" customWidth="1"/>
    <col min="2826" max="2826" width="12.42578125" customWidth="1"/>
    <col min="2827" max="2827" width="3" customWidth="1"/>
    <col min="2828" max="2828" width="18.5703125" customWidth="1"/>
    <col min="3065" max="3065" width="5" customWidth="1"/>
    <col min="3067" max="3067" width="11.5703125" customWidth="1"/>
    <col min="3068" max="3068" width="12" customWidth="1"/>
    <col min="3069" max="3069" width="14.140625" customWidth="1"/>
    <col min="3070" max="3070" width="15.28515625" customWidth="1"/>
    <col min="3071" max="3072" width="13.42578125" customWidth="1"/>
    <col min="3073" max="3073" width="17.85546875" customWidth="1"/>
    <col min="3074" max="3074" width="11.140625" customWidth="1"/>
    <col min="3075" max="3075" width="22" customWidth="1"/>
    <col min="3076" max="3076" width="12" customWidth="1"/>
    <col min="3077" max="3077" width="18.5703125" customWidth="1"/>
    <col min="3078" max="3078" width="14.140625" customWidth="1"/>
    <col min="3079" max="3079" width="14.7109375" customWidth="1"/>
    <col min="3080" max="3080" width="15" customWidth="1"/>
    <col min="3081" max="3081" width="15.140625" customWidth="1"/>
    <col min="3082" max="3082" width="12.42578125" customWidth="1"/>
    <col min="3083" max="3083" width="3" customWidth="1"/>
    <col min="3084" max="3084" width="18.5703125" customWidth="1"/>
    <col min="3321" max="3321" width="5" customWidth="1"/>
    <col min="3323" max="3323" width="11.5703125" customWidth="1"/>
    <col min="3324" max="3324" width="12" customWidth="1"/>
    <col min="3325" max="3325" width="14.140625" customWidth="1"/>
    <col min="3326" max="3326" width="15.28515625" customWidth="1"/>
    <col min="3327" max="3328" width="13.42578125" customWidth="1"/>
    <col min="3329" max="3329" width="17.85546875" customWidth="1"/>
    <col min="3330" max="3330" width="11.140625" customWidth="1"/>
    <col min="3331" max="3331" width="22" customWidth="1"/>
    <col min="3332" max="3332" width="12" customWidth="1"/>
    <col min="3333" max="3333" width="18.5703125" customWidth="1"/>
    <col min="3334" max="3334" width="14.140625" customWidth="1"/>
    <col min="3335" max="3335" width="14.7109375" customWidth="1"/>
    <col min="3336" max="3336" width="15" customWidth="1"/>
    <col min="3337" max="3337" width="15.140625" customWidth="1"/>
    <col min="3338" max="3338" width="12.42578125" customWidth="1"/>
    <col min="3339" max="3339" width="3" customWidth="1"/>
    <col min="3340" max="3340" width="18.5703125" customWidth="1"/>
    <col min="3577" max="3577" width="5" customWidth="1"/>
    <col min="3579" max="3579" width="11.5703125" customWidth="1"/>
    <col min="3580" max="3580" width="12" customWidth="1"/>
    <col min="3581" max="3581" width="14.140625" customWidth="1"/>
    <col min="3582" max="3582" width="15.28515625" customWidth="1"/>
    <col min="3583" max="3584" width="13.42578125" customWidth="1"/>
    <col min="3585" max="3585" width="17.85546875" customWidth="1"/>
    <col min="3586" max="3586" width="11.140625" customWidth="1"/>
    <col min="3587" max="3587" width="22" customWidth="1"/>
    <col min="3588" max="3588" width="12" customWidth="1"/>
    <col min="3589" max="3589" width="18.5703125" customWidth="1"/>
    <col min="3590" max="3590" width="14.140625" customWidth="1"/>
    <col min="3591" max="3591" width="14.7109375" customWidth="1"/>
    <col min="3592" max="3592" width="15" customWidth="1"/>
    <col min="3593" max="3593" width="15.140625" customWidth="1"/>
    <col min="3594" max="3594" width="12.42578125" customWidth="1"/>
    <col min="3595" max="3595" width="3" customWidth="1"/>
    <col min="3596" max="3596" width="18.5703125" customWidth="1"/>
    <col min="3833" max="3833" width="5" customWidth="1"/>
    <col min="3835" max="3835" width="11.5703125" customWidth="1"/>
    <col min="3836" max="3836" width="12" customWidth="1"/>
    <col min="3837" max="3837" width="14.140625" customWidth="1"/>
    <col min="3838" max="3838" width="15.28515625" customWidth="1"/>
    <col min="3839" max="3840" width="13.42578125" customWidth="1"/>
    <col min="3841" max="3841" width="17.85546875" customWidth="1"/>
    <col min="3842" max="3842" width="11.140625" customWidth="1"/>
    <col min="3843" max="3843" width="22" customWidth="1"/>
    <col min="3844" max="3844" width="12" customWidth="1"/>
    <col min="3845" max="3845" width="18.5703125" customWidth="1"/>
    <col min="3846" max="3846" width="14.140625" customWidth="1"/>
    <col min="3847" max="3847" width="14.7109375" customWidth="1"/>
    <col min="3848" max="3848" width="15" customWidth="1"/>
    <col min="3849" max="3849" width="15.140625" customWidth="1"/>
    <col min="3850" max="3850" width="12.42578125" customWidth="1"/>
    <col min="3851" max="3851" width="3" customWidth="1"/>
    <col min="3852" max="3852" width="18.5703125" customWidth="1"/>
    <col min="4089" max="4089" width="5" customWidth="1"/>
    <col min="4091" max="4091" width="11.5703125" customWidth="1"/>
    <col min="4092" max="4092" width="12" customWidth="1"/>
    <col min="4093" max="4093" width="14.140625" customWidth="1"/>
    <col min="4094" max="4094" width="15.28515625" customWidth="1"/>
    <col min="4095" max="4096" width="13.42578125" customWidth="1"/>
    <col min="4097" max="4097" width="17.85546875" customWidth="1"/>
    <col min="4098" max="4098" width="11.140625" customWidth="1"/>
    <col min="4099" max="4099" width="22" customWidth="1"/>
    <col min="4100" max="4100" width="12" customWidth="1"/>
    <col min="4101" max="4101" width="18.5703125" customWidth="1"/>
    <col min="4102" max="4102" width="14.140625" customWidth="1"/>
    <col min="4103" max="4103" width="14.7109375" customWidth="1"/>
    <col min="4104" max="4104" width="15" customWidth="1"/>
    <col min="4105" max="4105" width="15.140625" customWidth="1"/>
    <col min="4106" max="4106" width="12.42578125" customWidth="1"/>
    <col min="4107" max="4107" width="3" customWidth="1"/>
    <col min="4108" max="4108" width="18.5703125" customWidth="1"/>
    <col min="4345" max="4345" width="5" customWidth="1"/>
    <col min="4347" max="4347" width="11.5703125" customWidth="1"/>
    <col min="4348" max="4348" width="12" customWidth="1"/>
    <col min="4349" max="4349" width="14.140625" customWidth="1"/>
    <col min="4350" max="4350" width="15.28515625" customWidth="1"/>
    <col min="4351" max="4352" width="13.42578125" customWidth="1"/>
    <col min="4353" max="4353" width="17.85546875" customWidth="1"/>
    <col min="4354" max="4354" width="11.140625" customWidth="1"/>
    <col min="4355" max="4355" width="22" customWidth="1"/>
    <col min="4356" max="4356" width="12" customWidth="1"/>
    <col min="4357" max="4357" width="18.5703125" customWidth="1"/>
    <col min="4358" max="4358" width="14.140625" customWidth="1"/>
    <col min="4359" max="4359" width="14.7109375" customWidth="1"/>
    <col min="4360" max="4360" width="15" customWidth="1"/>
    <col min="4361" max="4361" width="15.140625" customWidth="1"/>
    <col min="4362" max="4362" width="12.42578125" customWidth="1"/>
    <col min="4363" max="4363" width="3" customWidth="1"/>
    <col min="4364" max="4364" width="18.5703125" customWidth="1"/>
    <col min="4601" max="4601" width="5" customWidth="1"/>
    <col min="4603" max="4603" width="11.5703125" customWidth="1"/>
    <col min="4604" max="4604" width="12" customWidth="1"/>
    <col min="4605" max="4605" width="14.140625" customWidth="1"/>
    <col min="4606" max="4606" width="15.28515625" customWidth="1"/>
    <col min="4607" max="4608" width="13.42578125" customWidth="1"/>
    <col min="4609" max="4609" width="17.85546875" customWidth="1"/>
    <col min="4610" max="4610" width="11.140625" customWidth="1"/>
    <col min="4611" max="4611" width="22" customWidth="1"/>
    <col min="4612" max="4612" width="12" customWidth="1"/>
    <col min="4613" max="4613" width="18.5703125" customWidth="1"/>
    <col min="4614" max="4614" width="14.140625" customWidth="1"/>
    <col min="4615" max="4615" width="14.7109375" customWidth="1"/>
    <col min="4616" max="4616" width="15" customWidth="1"/>
    <col min="4617" max="4617" width="15.140625" customWidth="1"/>
    <col min="4618" max="4618" width="12.42578125" customWidth="1"/>
    <col min="4619" max="4619" width="3" customWidth="1"/>
    <col min="4620" max="4620" width="18.5703125" customWidth="1"/>
    <col min="4857" max="4857" width="5" customWidth="1"/>
    <col min="4859" max="4859" width="11.5703125" customWidth="1"/>
    <col min="4860" max="4860" width="12" customWidth="1"/>
    <col min="4861" max="4861" width="14.140625" customWidth="1"/>
    <col min="4862" max="4862" width="15.28515625" customWidth="1"/>
    <col min="4863" max="4864" width="13.42578125" customWidth="1"/>
    <col min="4865" max="4865" width="17.85546875" customWidth="1"/>
    <col min="4866" max="4866" width="11.140625" customWidth="1"/>
    <col min="4867" max="4867" width="22" customWidth="1"/>
    <col min="4868" max="4868" width="12" customWidth="1"/>
    <col min="4869" max="4869" width="18.5703125" customWidth="1"/>
    <col min="4870" max="4870" width="14.140625" customWidth="1"/>
    <col min="4871" max="4871" width="14.7109375" customWidth="1"/>
    <col min="4872" max="4872" width="15" customWidth="1"/>
    <col min="4873" max="4873" width="15.140625" customWidth="1"/>
    <col min="4874" max="4874" width="12.42578125" customWidth="1"/>
    <col min="4875" max="4875" width="3" customWidth="1"/>
    <col min="4876" max="4876" width="18.5703125" customWidth="1"/>
    <col min="5113" max="5113" width="5" customWidth="1"/>
    <col min="5115" max="5115" width="11.5703125" customWidth="1"/>
    <col min="5116" max="5116" width="12" customWidth="1"/>
    <col min="5117" max="5117" width="14.140625" customWidth="1"/>
    <col min="5118" max="5118" width="15.28515625" customWidth="1"/>
    <col min="5119" max="5120" width="13.42578125" customWidth="1"/>
    <col min="5121" max="5121" width="17.85546875" customWidth="1"/>
    <col min="5122" max="5122" width="11.140625" customWidth="1"/>
    <col min="5123" max="5123" width="22" customWidth="1"/>
    <col min="5124" max="5124" width="12" customWidth="1"/>
    <col min="5125" max="5125" width="18.5703125" customWidth="1"/>
    <col min="5126" max="5126" width="14.140625" customWidth="1"/>
    <col min="5127" max="5127" width="14.7109375" customWidth="1"/>
    <col min="5128" max="5128" width="15" customWidth="1"/>
    <col min="5129" max="5129" width="15.140625" customWidth="1"/>
    <col min="5130" max="5130" width="12.42578125" customWidth="1"/>
    <col min="5131" max="5131" width="3" customWidth="1"/>
    <col min="5132" max="5132" width="18.5703125" customWidth="1"/>
    <col min="5369" max="5369" width="5" customWidth="1"/>
    <col min="5371" max="5371" width="11.5703125" customWidth="1"/>
    <col min="5372" max="5372" width="12" customWidth="1"/>
    <col min="5373" max="5373" width="14.140625" customWidth="1"/>
    <col min="5374" max="5374" width="15.28515625" customWidth="1"/>
    <col min="5375" max="5376" width="13.42578125" customWidth="1"/>
    <col min="5377" max="5377" width="17.85546875" customWidth="1"/>
    <col min="5378" max="5378" width="11.140625" customWidth="1"/>
    <col min="5379" max="5379" width="22" customWidth="1"/>
    <col min="5380" max="5380" width="12" customWidth="1"/>
    <col min="5381" max="5381" width="18.5703125" customWidth="1"/>
    <col min="5382" max="5382" width="14.140625" customWidth="1"/>
    <col min="5383" max="5383" width="14.7109375" customWidth="1"/>
    <col min="5384" max="5384" width="15" customWidth="1"/>
    <col min="5385" max="5385" width="15.140625" customWidth="1"/>
    <col min="5386" max="5386" width="12.42578125" customWidth="1"/>
    <col min="5387" max="5387" width="3" customWidth="1"/>
    <col min="5388" max="5388" width="18.5703125" customWidth="1"/>
    <col min="5625" max="5625" width="5" customWidth="1"/>
    <col min="5627" max="5627" width="11.5703125" customWidth="1"/>
    <col min="5628" max="5628" width="12" customWidth="1"/>
    <col min="5629" max="5629" width="14.140625" customWidth="1"/>
    <col min="5630" max="5630" width="15.28515625" customWidth="1"/>
    <col min="5631" max="5632" width="13.42578125" customWidth="1"/>
    <col min="5633" max="5633" width="17.85546875" customWidth="1"/>
    <col min="5634" max="5634" width="11.140625" customWidth="1"/>
    <col min="5635" max="5635" width="22" customWidth="1"/>
    <col min="5636" max="5636" width="12" customWidth="1"/>
    <col min="5637" max="5637" width="18.5703125" customWidth="1"/>
    <col min="5638" max="5638" width="14.140625" customWidth="1"/>
    <col min="5639" max="5639" width="14.7109375" customWidth="1"/>
    <col min="5640" max="5640" width="15" customWidth="1"/>
    <col min="5641" max="5641" width="15.140625" customWidth="1"/>
    <col min="5642" max="5642" width="12.42578125" customWidth="1"/>
    <col min="5643" max="5643" width="3" customWidth="1"/>
    <col min="5644" max="5644" width="18.5703125" customWidth="1"/>
    <col min="5881" max="5881" width="5" customWidth="1"/>
    <col min="5883" max="5883" width="11.5703125" customWidth="1"/>
    <col min="5884" max="5884" width="12" customWidth="1"/>
    <col min="5885" max="5885" width="14.140625" customWidth="1"/>
    <col min="5886" max="5886" width="15.28515625" customWidth="1"/>
    <col min="5887" max="5888" width="13.42578125" customWidth="1"/>
    <col min="5889" max="5889" width="17.85546875" customWidth="1"/>
    <col min="5890" max="5890" width="11.140625" customWidth="1"/>
    <col min="5891" max="5891" width="22" customWidth="1"/>
    <col min="5892" max="5892" width="12" customWidth="1"/>
    <col min="5893" max="5893" width="18.5703125" customWidth="1"/>
    <col min="5894" max="5894" width="14.140625" customWidth="1"/>
    <col min="5895" max="5895" width="14.7109375" customWidth="1"/>
    <col min="5896" max="5896" width="15" customWidth="1"/>
    <col min="5897" max="5897" width="15.140625" customWidth="1"/>
    <col min="5898" max="5898" width="12.42578125" customWidth="1"/>
    <col min="5899" max="5899" width="3" customWidth="1"/>
    <col min="5900" max="5900" width="18.5703125" customWidth="1"/>
    <col min="6137" max="6137" width="5" customWidth="1"/>
    <col min="6139" max="6139" width="11.5703125" customWidth="1"/>
    <col min="6140" max="6140" width="12" customWidth="1"/>
    <col min="6141" max="6141" width="14.140625" customWidth="1"/>
    <col min="6142" max="6142" width="15.28515625" customWidth="1"/>
    <col min="6143" max="6144" width="13.42578125" customWidth="1"/>
    <col min="6145" max="6145" width="17.85546875" customWidth="1"/>
    <col min="6146" max="6146" width="11.140625" customWidth="1"/>
    <col min="6147" max="6147" width="22" customWidth="1"/>
    <col min="6148" max="6148" width="12" customWidth="1"/>
    <col min="6149" max="6149" width="18.5703125" customWidth="1"/>
    <col min="6150" max="6150" width="14.140625" customWidth="1"/>
    <col min="6151" max="6151" width="14.7109375" customWidth="1"/>
    <col min="6152" max="6152" width="15" customWidth="1"/>
    <col min="6153" max="6153" width="15.140625" customWidth="1"/>
    <col min="6154" max="6154" width="12.42578125" customWidth="1"/>
    <col min="6155" max="6155" width="3" customWidth="1"/>
    <col min="6156" max="6156" width="18.5703125" customWidth="1"/>
    <col min="6393" max="6393" width="5" customWidth="1"/>
    <col min="6395" max="6395" width="11.5703125" customWidth="1"/>
    <col min="6396" max="6396" width="12" customWidth="1"/>
    <col min="6397" max="6397" width="14.140625" customWidth="1"/>
    <col min="6398" max="6398" width="15.28515625" customWidth="1"/>
    <col min="6399" max="6400" width="13.42578125" customWidth="1"/>
    <col min="6401" max="6401" width="17.85546875" customWidth="1"/>
    <col min="6402" max="6402" width="11.140625" customWidth="1"/>
    <col min="6403" max="6403" width="22" customWidth="1"/>
    <col min="6404" max="6404" width="12" customWidth="1"/>
    <col min="6405" max="6405" width="18.5703125" customWidth="1"/>
    <col min="6406" max="6406" width="14.140625" customWidth="1"/>
    <col min="6407" max="6407" width="14.7109375" customWidth="1"/>
    <col min="6408" max="6408" width="15" customWidth="1"/>
    <col min="6409" max="6409" width="15.140625" customWidth="1"/>
    <col min="6410" max="6410" width="12.42578125" customWidth="1"/>
    <col min="6411" max="6411" width="3" customWidth="1"/>
    <col min="6412" max="6412" width="18.5703125" customWidth="1"/>
    <col min="6649" max="6649" width="5" customWidth="1"/>
    <col min="6651" max="6651" width="11.5703125" customWidth="1"/>
    <col min="6652" max="6652" width="12" customWidth="1"/>
    <col min="6653" max="6653" width="14.140625" customWidth="1"/>
    <col min="6654" max="6654" width="15.28515625" customWidth="1"/>
    <col min="6655" max="6656" width="13.42578125" customWidth="1"/>
    <col min="6657" max="6657" width="17.85546875" customWidth="1"/>
    <col min="6658" max="6658" width="11.140625" customWidth="1"/>
    <col min="6659" max="6659" width="22" customWidth="1"/>
    <col min="6660" max="6660" width="12" customWidth="1"/>
    <col min="6661" max="6661" width="18.5703125" customWidth="1"/>
    <col min="6662" max="6662" width="14.140625" customWidth="1"/>
    <col min="6663" max="6663" width="14.7109375" customWidth="1"/>
    <col min="6664" max="6664" width="15" customWidth="1"/>
    <col min="6665" max="6665" width="15.140625" customWidth="1"/>
    <col min="6666" max="6666" width="12.42578125" customWidth="1"/>
    <col min="6667" max="6667" width="3" customWidth="1"/>
    <col min="6668" max="6668" width="18.5703125" customWidth="1"/>
    <col min="6905" max="6905" width="5" customWidth="1"/>
    <col min="6907" max="6907" width="11.5703125" customWidth="1"/>
    <col min="6908" max="6908" width="12" customWidth="1"/>
    <col min="6909" max="6909" width="14.140625" customWidth="1"/>
    <col min="6910" max="6910" width="15.28515625" customWidth="1"/>
    <col min="6911" max="6912" width="13.42578125" customWidth="1"/>
    <col min="6913" max="6913" width="17.85546875" customWidth="1"/>
    <col min="6914" max="6914" width="11.140625" customWidth="1"/>
    <col min="6915" max="6915" width="22" customWidth="1"/>
    <col min="6916" max="6916" width="12" customWidth="1"/>
    <col min="6917" max="6917" width="18.5703125" customWidth="1"/>
    <col min="6918" max="6918" width="14.140625" customWidth="1"/>
    <col min="6919" max="6919" width="14.7109375" customWidth="1"/>
    <col min="6920" max="6920" width="15" customWidth="1"/>
    <col min="6921" max="6921" width="15.140625" customWidth="1"/>
    <col min="6922" max="6922" width="12.42578125" customWidth="1"/>
    <col min="6923" max="6923" width="3" customWidth="1"/>
    <col min="6924" max="6924" width="18.5703125" customWidth="1"/>
    <col min="7161" max="7161" width="5" customWidth="1"/>
    <col min="7163" max="7163" width="11.5703125" customWidth="1"/>
    <col min="7164" max="7164" width="12" customWidth="1"/>
    <col min="7165" max="7165" width="14.140625" customWidth="1"/>
    <col min="7166" max="7166" width="15.28515625" customWidth="1"/>
    <col min="7167" max="7168" width="13.42578125" customWidth="1"/>
    <col min="7169" max="7169" width="17.85546875" customWidth="1"/>
    <col min="7170" max="7170" width="11.140625" customWidth="1"/>
    <col min="7171" max="7171" width="22" customWidth="1"/>
    <col min="7172" max="7172" width="12" customWidth="1"/>
    <col min="7173" max="7173" width="18.5703125" customWidth="1"/>
    <col min="7174" max="7174" width="14.140625" customWidth="1"/>
    <col min="7175" max="7175" width="14.7109375" customWidth="1"/>
    <col min="7176" max="7176" width="15" customWidth="1"/>
    <col min="7177" max="7177" width="15.140625" customWidth="1"/>
    <col min="7178" max="7178" width="12.42578125" customWidth="1"/>
    <col min="7179" max="7179" width="3" customWidth="1"/>
    <col min="7180" max="7180" width="18.5703125" customWidth="1"/>
    <col min="7417" max="7417" width="5" customWidth="1"/>
    <col min="7419" max="7419" width="11.5703125" customWidth="1"/>
    <col min="7420" max="7420" width="12" customWidth="1"/>
    <col min="7421" max="7421" width="14.140625" customWidth="1"/>
    <col min="7422" max="7422" width="15.28515625" customWidth="1"/>
    <col min="7423" max="7424" width="13.42578125" customWidth="1"/>
    <col min="7425" max="7425" width="17.85546875" customWidth="1"/>
    <col min="7426" max="7426" width="11.140625" customWidth="1"/>
    <col min="7427" max="7427" width="22" customWidth="1"/>
    <col min="7428" max="7428" width="12" customWidth="1"/>
    <col min="7429" max="7429" width="18.5703125" customWidth="1"/>
    <col min="7430" max="7430" width="14.140625" customWidth="1"/>
    <col min="7431" max="7431" width="14.7109375" customWidth="1"/>
    <col min="7432" max="7432" width="15" customWidth="1"/>
    <col min="7433" max="7433" width="15.140625" customWidth="1"/>
    <col min="7434" max="7434" width="12.42578125" customWidth="1"/>
    <col min="7435" max="7435" width="3" customWidth="1"/>
    <col min="7436" max="7436" width="18.5703125" customWidth="1"/>
    <col min="7673" max="7673" width="5" customWidth="1"/>
    <col min="7675" max="7675" width="11.5703125" customWidth="1"/>
    <col min="7676" max="7676" width="12" customWidth="1"/>
    <col min="7677" max="7677" width="14.140625" customWidth="1"/>
    <col min="7678" max="7678" width="15.28515625" customWidth="1"/>
    <col min="7679" max="7680" width="13.42578125" customWidth="1"/>
    <col min="7681" max="7681" width="17.85546875" customWidth="1"/>
    <col min="7682" max="7682" width="11.140625" customWidth="1"/>
    <col min="7683" max="7683" width="22" customWidth="1"/>
    <col min="7684" max="7684" width="12" customWidth="1"/>
    <col min="7685" max="7685" width="18.5703125" customWidth="1"/>
    <col min="7686" max="7686" width="14.140625" customWidth="1"/>
    <col min="7687" max="7687" width="14.7109375" customWidth="1"/>
    <col min="7688" max="7688" width="15" customWidth="1"/>
    <col min="7689" max="7689" width="15.140625" customWidth="1"/>
    <col min="7690" max="7690" width="12.42578125" customWidth="1"/>
    <col min="7691" max="7691" width="3" customWidth="1"/>
    <col min="7692" max="7692" width="18.5703125" customWidth="1"/>
    <col min="7929" max="7929" width="5" customWidth="1"/>
    <col min="7931" max="7931" width="11.5703125" customWidth="1"/>
    <col min="7932" max="7932" width="12" customWidth="1"/>
    <col min="7933" max="7933" width="14.140625" customWidth="1"/>
    <col min="7934" max="7934" width="15.28515625" customWidth="1"/>
    <col min="7935" max="7936" width="13.42578125" customWidth="1"/>
    <col min="7937" max="7937" width="17.85546875" customWidth="1"/>
    <col min="7938" max="7938" width="11.140625" customWidth="1"/>
    <col min="7939" max="7939" width="22" customWidth="1"/>
    <col min="7940" max="7940" width="12" customWidth="1"/>
    <col min="7941" max="7941" width="18.5703125" customWidth="1"/>
    <col min="7942" max="7942" width="14.140625" customWidth="1"/>
    <col min="7943" max="7943" width="14.7109375" customWidth="1"/>
    <col min="7944" max="7944" width="15" customWidth="1"/>
    <col min="7945" max="7945" width="15.140625" customWidth="1"/>
    <col min="7946" max="7946" width="12.42578125" customWidth="1"/>
    <col min="7947" max="7947" width="3" customWidth="1"/>
    <col min="7948" max="7948" width="18.5703125" customWidth="1"/>
    <col min="8185" max="8185" width="5" customWidth="1"/>
    <col min="8187" max="8187" width="11.5703125" customWidth="1"/>
    <col min="8188" max="8188" width="12" customWidth="1"/>
    <col min="8189" max="8189" width="14.140625" customWidth="1"/>
    <col min="8190" max="8190" width="15.28515625" customWidth="1"/>
    <col min="8191" max="8192" width="13.42578125" customWidth="1"/>
    <col min="8193" max="8193" width="17.85546875" customWidth="1"/>
    <col min="8194" max="8194" width="11.140625" customWidth="1"/>
    <col min="8195" max="8195" width="22" customWidth="1"/>
    <col min="8196" max="8196" width="12" customWidth="1"/>
    <col min="8197" max="8197" width="18.5703125" customWidth="1"/>
    <col min="8198" max="8198" width="14.140625" customWidth="1"/>
    <col min="8199" max="8199" width="14.7109375" customWidth="1"/>
    <col min="8200" max="8200" width="15" customWidth="1"/>
    <col min="8201" max="8201" width="15.140625" customWidth="1"/>
    <col min="8202" max="8202" width="12.42578125" customWidth="1"/>
    <col min="8203" max="8203" width="3" customWidth="1"/>
    <col min="8204" max="8204" width="18.5703125" customWidth="1"/>
    <col min="8441" max="8441" width="5" customWidth="1"/>
    <col min="8443" max="8443" width="11.5703125" customWidth="1"/>
    <col min="8444" max="8444" width="12" customWidth="1"/>
    <col min="8445" max="8445" width="14.140625" customWidth="1"/>
    <col min="8446" max="8446" width="15.28515625" customWidth="1"/>
    <col min="8447" max="8448" width="13.42578125" customWidth="1"/>
    <col min="8449" max="8449" width="17.85546875" customWidth="1"/>
    <col min="8450" max="8450" width="11.140625" customWidth="1"/>
    <col min="8451" max="8451" width="22" customWidth="1"/>
    <col min="8452" max="8452" width="12" customWidth="1"/>
    <col min="8453" max="8453" width="18.5703125" customWidth="1"/>
    <col min="8454" max="8454" width="14.140625" customWidth="1"/>
    <col min="8455" max="8455" width="14.7109375" customWidth="1"/>
    <col min="8456" max="8456" width="15" customWidth="1"/>
    <col min="8457" max="8457" width="15.140625" customWidth="1"/>
    <col min="8458" max="8458" width="12.42578125" customWidth="1"/>
    <col min="8459" max="8459" width="3" customWidth="1"/>
    <col min="8460" max="8460" width="18.5703125" customWidth="1"/>
    <col min="8697" max="8697" width="5" customWidth="1"/>
    <col min="8699" max="8699" width="11.5703125" customWidth="1"/>
    <col min="8700" max="8700" width="12" customWidth="1"/>
    <col min="8701" max="8701" width="14.140625" customWidth="1"/>
    <col min="8702" max="8702" width="15.28515625" customWidth="1"/>
    <col min="8703" max="8704" width="13.42578125" customWidth="1"/>
    <col min="8705" max="8705" width="17.85546875" customWidth="1"/>
    <col min="8706" max="8706" width="11.140625" customWidth="1"/>
    <col min="8707" max="8707" width="22" customWidth="1"/>
    <col min="8708" max="8708" width="12" customWidth="1"/>
    <col min="8709" max="8709" width="18.5703125" customWidth="1"/>
    <col min="8710" max="8710" width="14.140625" customWidth="1"/>
    <col min="8711" max="8711" width="14.7109375" customWidth="1"/>
    <col min="8712" max="8712" width="15" customWidth="1"/>
    <col min="8713" max="8713" width="15.140625" customWidth="1"/>
    <col min="8714" max="8714" width="12.42578125" customWidth="1"/>
    <col min="8715" max="8715" width="3" customWidth="1"/>
    <col min="8716" max="8716" width="18.5703125" customWidth="1"/>
    <col min="8953" max="8953" width="5" customWidth="1"/>
    <col min="8955" max="8955" width="11.5703125" customWidth="1"/>
    <col min="8956" max="8956" width="12" customWidth="1"/>
    <col min="8957" max="8957" width="14.140625" customWidth="1"/>
    <col min="8958" max="8958" width="15.28515625" customWidth="1"/>
    <col min="8959" max="8960" width="13.42578125" customWidth="1"/>
    <col min="8961" max="8961" width="17.85546875" customWidth="1"/>
    <col min="8962" max="8962" width="11.140625" customWidth="1"/>
    <col min="8963" max="8963" width="22" customWidth="1"/>
    <col min="8964" max="8964" width="12" customWidth="1"/>
    <col min="8965" max="8965" width="18.5703125" customWidth="1"/>
    <col min="8966" max="8966" width="14.140625" customWidth="1"/>
    <col min="8967" max="8967" width="14.7109375" customWidth="1"/>
    <col min="8968" max="8968" width="15" customWidth="1"/>
    <col min="8969" max="8969" width="15.140625" customWidth="1"/>
    <col min="8970" max="8970" width="12.42578125" customWidth="1"/>
    <col min="8971" max="8971" width="3" customWidth="1"/>
    <col min="8972" max="8972" width="18.5703125" customWidth="1"/>
    <col min="9209" max="9209" width="5" customWidth="1"/>
    <col min="9211" max="9211" width="11.5703125" customWidth="1"/>
    <col min="9212" max="9212" width="12" customWidth="1"/>
    <col min="9213" max="9213" width="14.140625" customWidth="1"/>
    <col min="9214" max="9214" width="15.28515625" customWidth="1"/>
    <col min="9215" max="9216" width="13.42578125" customWidth="1"/>
    <col min="9217" max="9217" width="17.85546875" customWidth="1"/>
    <col min="9218" max="9218" width="11.140625" customWidth="1"/>
    <col min="9219" max="9219" width="22" customWidth="1"/>
    <col min="9220" max="9220" width="12" customWidth="1"/>
    <col min="9221" max="9221" width="18.5703125" customWidth="1"/>
    <col min="9222" max="9222" width="14.140625" customWidth="1"/>
    <col min="9223" max="9223" width="14.7109375" customWidth="1"/>
    <col min="9224" max="9224" width="15" customWidth="1"/>
    <col min="9225" max="9225" width="15.140625" customWidth="1"/>
    <col min="9226" max="9226" width="12.42578125" customWidth="1"/>
    <col min="9227" max="9227" width="3" customWidth="1"/>
    <col min="9228" max="9228" width="18.5703125" customWidth="1"/>
    <col min="9465" max="9465" width="5" customWidth="1"/>
    <col min="9467" max="9467" width="11.5703125" customWidth="1"/>
    <col min="9468" max="9468" width="12" customWidth="1"/>
    <col min="9469" max="9469" width="14.140625" customWidth="1"/>
    <col min="9470" max="9470" width="15.28515625" customWidth="1"/>
    <col min="9471" max="9472" width="13.42578125" customWidth="1"/>
    <col min="9473" max="9473" width="17.85546875" customWidth="1"/>
    <col min="9474" max="9474" width="11.140625" customWidth="1"/>
    <col min="9475" max="9475" width="22" customWidth="1"/>
    <col min="9476" max="9476" width="12" customWidth="1"/>
    <col min="9477" max="9477" width="18.5703125" customWidth="1"/>
    <col min="9478" max="9478" width="14.140625" customWidth="1"/>
    <col min="9479" max="9479" width="14.7109375" customWidth="1"/>
    <col min="9480" max="9480" width="15" customWidth="1"/>
    <col min="9481" max="9481" width="15.140625" customWidth="1"/>
    <col min="9482" max="9482" width="12.42578125" customWidth="1"/>
    <col min="9483" max="9483" width="3" customWidth="1"/>
    <col min="9484" max="9484" width="18.5703125" customWidth="1"/>
    <col min="9721" max="9721" width="5" customWidth="1"/>
    <col min="9723" max="9723" width="11.5703125" customWidth="1"/>
    <col min="9724" max="9724" width="12" customWidth="1"/>
    <col min="9725" max="9725" width="14.140625" customWidth="1"/>
    <col min="9726" max="9726" width="15.28515625" customWidth="1"/>
    <col min="9727" max="9728" width="13.42578125" customWidth="1"/>
    <col min="9729" max="9729" width="17.85546875" customWidth="1"/>
    <col min="9730" max="9730" width="11.140625" customWidth="1"/>
    <col min="9731" max="9731" width="22" customWidth="1"/>
    <col min="9732" max="9732" width="12" customWidth="1"/>
    <col min="9733" max="9733" width="18.5703125" customWidth="1"/>
    <col min="9734" max="9734" width="14.140625" customWidth="1"/>
    <col min="9735" max="9735" width="14.7109375" customWidth="1"/>
    <col min="9736" max="9736" width="15" customWidth="1"/>
    <col min="9737" max="9737" width="15.140625" customWidth="1"/>
    <col min="9738" max="9738" width="12.42578125" customWidth="1"/>
    <col min="9739" max="9739" width="3" customWidth="1"/>
    <col min="9740" max="9740" width="18.5703125" customWidth="1"/>
    <col min="9977" max="9977" width="5" customWidth="1"/>
    <col min="9979" max="9979" width="11.5703125" customWidth="1"/>
    <col min="9980" max="9980" width="12" customWidth="1"/>
    <col min="9981" max="9981" width="14.140625" customWidth="1"/>
    <col min="9982" max="9982" width="15.28515625" customWidth="1"/>
    <col min="9983" max="9984" width="13.42578125" customWidth="1"/>
    <col min="9985" max="9985" width="17.85546875" customWidth="1"/>
    <col min="9986" max="9986" width="11.140625" customWidth="1"/>
    <col min="9987" max="9987" width="22" customWidth="1"/>
    <col min="9988" max="9988" width="12" customWidth="1"/>
    <col min="9989" max="9989" width="18.5703125" customWidth="1"/>
    <col min="9990" max="9990" width="14.140625" customWidth="1"/>
    <col min="9991" max="9991" width="14.7109375" customWidth="1"/>
    <col min="9992" max="9992" width="15" customWidth="1"/>
    <col min="9993" max="9993" width="15.140625" customWidth="1"/>
    <col min="9994" max="9994" width="12.42578125" customWidth="1"/>
    <col min="9995" max="9995" width="3" customWidth="1"/>
    <col min="9996" max="9996" width="18.5703125" customWidth="1"/>
    <col min="10233" max="10233" width="5" customWidth="1"/>
    <col min="10235" max="10235" width="11.5703125" customWidth="1"/>
    <col min="10236" max="10236" width="12" customWidth="1"/>
    <col min="10237" max="10237" width="14.140625" customWidth="1"/>
    <col min="10238" max="10238" width="15.28515625" customWidth="1"/>
    <col min="10239" max="10240" width="13.42578125" customWidth="1"/>
    <col min="10241" max="10241" width="17.85546875" customWidth="1"/>
    <col min="10242" max="10242" width="11.140625" customWidth="1"/>
    <col min="10243" max="10243" width="22" customWidth="1"/>
    <col min="10244" max="10244" width="12" customWidth="1"/>
    <col min="10245" max="10245" width="18.5703125" customWidth="1"/>
    <col min="10246" max="10246" width="14.140625" customWidth="1"/>
    <col min="10247" max="10247" width="14.7109375" customWidth="1"/>
    <col min="10248" max="10248" width="15" customWidth="1"/>
    <col min="10249" max="10249" width="15.140625" customWidth="1"/>
    <col min="10250" max="10250" width="12.42578125" customWidth="1"/>
    <col min="10251" max="10251" width="3" customWidth="1"/>
    <col min="10252" max="10252" width="18.5703125" customWidth="1"/>
    <col min="10489" max="10489" width="5" customWidth="1"/>
    <col min="10491" max="10491" width="11.5703125" customWidth="1"/>
    <col min="10492" max="10492" width="12" customWidth="1"/>
    <col min="10493" max="10493" width="14.140625" customWidth="1"/>
    <col min="10494" max="10494" width="15.28515625" customWidth="1"/>
    <col min="10495" max="10496" width="13.42578125" customWidth="1"/>
    <col min="10497" max="10497" width="17.85546875" customWidth="1"/>
    <col min="10498" max="10498" width="11.140625" customWidth="1"/>
    <col min="10499" max="10499" width="22" customWidth="1"/>
    <col min="10500" max="10500" width="12" customWidth="1"/>
    <col min="10501" max="10501" width="18.5703125" customWidth="1"/>
    <col min="10502" max="10502" width="14.140625" customWidth="1"/>
    <col min="10503" max="10503" width="14.7109375" customWidth="1"/>
    <col min="10504" max="10504" width="15" customWidth="1"/>
    <col min="10505" max="10505" width="15.140625" customWidth="1"/>
    <col min="10506" max="10506" width="12.42578125" customWidth="1"/>
    <col min="10507" max="10507" width="3" customWidth="1"/>
    <col min="10508" max="10508" width="18.5703125" customWidth="1"/>
    <col min="10745" max="10745" width="5" customWidth="1"/>
    <col min="10747" max="10747" width="11.5703125" customWidth="1"/>
    <col min="10748" max="10748" width="12" customWidth="1"/>
    <col min="10749" max="10749" width="14.140625" customWidth="1"/>
    <col min="10750" max="10750" width="15.28515625" customWidth="1"/>
    <col min="10751" max="10752" width="13.42578125" customWidth="1"/>
    <col min="10753" max="10753" width="17.85546875" customWidth="1"/>
    <col min="10754" max="10754" width="11.140625" customWidth="1"/>
    <col min="10755" max="10755" width="22" customWidth="1"/>
    <col min="10756" max="10756" width="12" customWidth="1"/>
    <col min="10757" max="10757" width="18.5703125" customWidth="1"/>
    <col min="10758" max="10758" width="14.140625" customWidth="1"/>
    <col min="10759" max="10759" width="14.7109375" customWidth="1"/>
    <col min="10760" max="10760" width="15" customWidth="1"/>
    <col min="10761" max="10761" width="15.140625" customWidth="1"/>
    <col min="10762" max="10762" width="12.42578125" customWidth="1"/>
    <col min="10763" max="10763" width="3" customWidth="1"/>
    <col min="10764" max="10764" width="18.5703125" customWidth="1"/>
    <col min="11001" max="11001" width="5" customWidth="1"/>
    <col min="11003" max="11003" width="11.5703125" customWidth="1"/>
    <col min="11004" max="11004" width="12" customWidth="1"/>
    <col min="11005" max="11005" width="14.140625" customWidth="1"/>
    <col min="11006" max="11006" width="15.28515625" customWidth="1"/>
    <col min="11007" max="11008" width="13.42578125" customWidth="1"/>
    <col min="11009" max="11009" width="17.85546875" customWidth="1"/>
    <col min="11010" max="11010" width="11.140625" customWidth="1"/>
    <col min="11011" max="11011" width="22" customWidth="1"/>
    <col min="11012" max="11012" width="12" customWidth="1"/>
    <col min="11013" max="11013" width="18.5703125" customWidth="1"/>
    <col min="11014" max="11014" width="14.140625" customWidth="1"/>
    <col min="11015" max="11015" width="14.7109375" customWidth="1"/>
    <col min="11016" max="11016" width="15" customWidth="1"/>
    <col min="11017" max="11017" width="15.140625" customWidth="1"/>
    <col min="11018" max="11018" width="12.42578125" customWidth="1"/>
    <col min="11019" max="11019" width="3" customWidth="1"/>
    <col min="11020" max="11020" width="18.5703125" customWidth="1"/>
    <col min="11257" max="11257" width="5" customWidth="1"/>
    <col min="11259" max="11259" width="11.5703125" customWidth="1"/>
    <col min="11260" max="11260" width="12" customWidth="1"/>
    <col min="11261" max="11261" width="14.140625" customWidth="1"/>
    <col min="11262" max="11262" width="15.28515625" customWidth="1"/>
    <col min="11263" max="11264" width="13.42578125" customWidth="1"/>
    <col min="11265" max="11265" width="17.85546875" customWidth="1"/>
    <col min="11266" max="11266" width="11.140625" customWidth="1"/>
    <col min="11267" max="11267" width="22" customWidth="1"/>
    <col min="11268" max="11268" width="12" customWidth="1"/>
    <col min="11269" max="11269" width="18.5703125" customWidth="1"/>
    <col min="11270" max="11270" width="14.140625" customWidth="1"/>
    <col min="11271" max="11271" width="14.7109375" customWidth="1"/>
    <col min="11272" max="11272" width="15" customWidth="1"/>
    <col min="11273" max="11273" width="15.140625" customWidth="1"/>
    <col min="11274" max="11274" width="12.42578125" customWidth="1"/>
    <col min="11275" max="11275" width="3" customWidth="1"/>
    <col min="11276" max="11276" width="18.5703125" customWidth="1"/>
    <col min="11513" max="11513" width="5" customWidth="1"/>
    <col min="11515" max="11515" width="11.5703125" customWidth="1"/>
    <col min="11516" max="11516" width="12" customWidth="1"/>
    <col min="11517" max="11517" width="14.140625" customWidth="1"/>
    <col min="11518" max="11518" width="15.28515625" customWidth="1"/>
    <col min="11519" max="11520" width="13.42578125" customWidth="1"/>
    <col min="11521" max="11521" width="17.85546875" customWidth="1"/>
    <col min="11522" max="11522" width="11.140625" customWidth="1"/>
    <col min="11523" max="11523" width="22" customWidth="1"/>
    <col min="11524" max="11524" width="12" customWidth="1"/>
    <col min="11525" max="11525" width="18.5703125" customWidth="1"/>
    <col min="11526" max="11526" width="14.140625" customWidth="1"/>
    <col min="11527" max="11527" width="14.7109375" customWidth="1"/>
    <col min="11528" max="11528" width="15" customWidth="1"/>
    <col min="11529" max="11529" width="15.140625" customWidth="1"/>
    <col min="11530" max="11530" width="12.42578125" customWidth="1"/>
    <col min="11531" max="11531" width="3" customWidth="1"/>
    <col min="11532" max="11532" width="18.5703125" customWidth="1"/>
    <col min="11769" max="11769" width="5" customWidth="1"/>
    <col min="11771" max="11771" width="11.5703125" customWidth="1"/>
    <col min="11772" max="11772" width="12" customWidth="1"/>
    <col min="11773" max="11773" width="14.140625" customWidth="1"/>
    <col min="11774" max="11774" width="15.28515625" customWidth="1"/>
    <col min="11775" max="11776" width="13.42578125" customWidth="1"/>
    <col min="11777" max="11777" width="17.85546875" customWidth="1"/>
    <col min="11778" max="11778" width="11.140625" customWidth="1"/>
    <col min="11779" max="11779" width="22" customWidth="1"/>
    <col min="11780" max="11780" width="12" customWidth="1"/>
    <col min="11781" max="11781" width="18.5703125" customWidth="1"/>
    <col min="11782" max="11782" width="14.140625" customWidth="1"/>
    <col min="11783" max="11783" width="14.7109375" customWidth="1"/>
    <col min="11784" max="11784" width="15" customWidth="1"/>
    <col min="11785" max="11785" width="15.140625" customWidth="1"/>
    <col min="11786" max="11786" width="12.42578125" customWidth="1"/>
    <col min="11787" max="11787" width="3" customWidth="1"/>
    <col min="11788" max="11788" width="18.5703125" customWidth="1"/>
    <col min="12025" max="12025" width="5" customWidth="1"/>
    <col min="12027" max="12027" width="11.5703125" customWidth="1"/>
    <col min="12028" max="12028" width="12" customWidth="1"/>
    <col min="12029" max="12029" width="14.140625" customWidth="1"/>
    <col min="12030" max="12030" width="15.28515625" customWidth="1"/>
    <col min="12031" max="12032" width="13.42578125" customWidth="1"/>
    <col min="12033" max="12033" width="17.85546875" customWidth="1"/>
    <col min="12034" max="12034" width="11.140625" customWidth="1"/>
    <col min="12035" max="12035" width="22" customWidth="1"/>
    <col min="12036" max="12036" width="12" customWidth="1"/>
    <col min="12037" max="12037" width="18.5703125" customWidth="1"/>
    <col min="12038" max="12038" width="14.140625" customWidth="1"/>
    <col min="12039" max="12039" width="14.7109375" customWidth="1"/>
    <col min="12040" max="12040" width="15" customWidth="1"/>
    <col min="12041" max="12041" width="15.140625" customWidth="1"/>
    <col min="12042" max="12042" width="12.42578125" customWidth="1"/>
    <col min="12043" max="12043" width="3" customWidth="1"/>
    <col min="12044" max="12044" width="18.5703125" customWidth="1"/>
    <col min="12281" max="12281" width="5" customWidth="1"/>
    <col min="12283" max="12283" width="11.5703125" customWidth="1"/>
    <col min="12284" max="12284" width="12" customWidth="1"/>
    <col min="12285" max="12285" width="14.140625" customWidth="1"/>
    <col min="12286" max="12286" width="15.28515625" customWidth="1"/>
    <col min="12287" max="12288" width="13.42578125" customWidth="1"/>
    <col min="12289" max="12289" width="17.85546875" customWidth="1"/>
    <col min="12290" max="12290" width="11.140625" customWidth="1"/>
    <col min="12291" max="12291" width="22" customWidth="1"/>
    <col min="12292" max="12292" width="12" customWidth="1"/>
    <col min="12293" max="12293" width="18.5703125" customWidth="1"/>
    <col min="12294" max="12294" width="14.140625" customWidth="1"/>
    <col min="12295" max="12295" width="14.7109375" customWidth="1"/>
    <col min="12296" max="12296" width="15" customWidth="1"/>
    <col min="12297" max="12297" width="15.140625" customWidth="1"/>
    <col min="12298" max="12298" width="12.42578125" customWidth="1"/>
    <col min="12299" max="12299" width="3" customWidth="1"/>
    <col min="12300" max="12300" width="18.5703125" customWidth="1"/>
    <col min="12537" max="12537" width="5" customWidth="1"/>
    <col min="12539" max="12539" width="11.5703125" customWidth="1"/>
    <col min="12540" max="12540" width="12" customWidth="1"/>
    <col min="12541" max="12541" width="14.140625" customWidth="1"/>
    <col min="12542" max="12542" width="15.28515625" customWidth="1"/>
    <col min="12543" max="12544" width="13.42578125" customWidth="1"/>
    <col min="12545" max="12545" width="17.85546875" customWidth="1"/>
    <col min="12546" max="12546" width="11.140625" customWidth="1"/>
    <col min="12547" max="12547" width="22" customWidth="1"/>
    <col min="12548" max="12548" width="12" customWidth="1"/>
    <col min="12549" max="12549" width="18.5703125" customWidth="1"/>
    <col min="12550" max="12550" width="14.140625" customWidth="1"/>
    <col min="12551" max="12551" width="14.7109375" customWidth="1"/>
    <col min="12552" max="12552" width="15" customWidth="1"/>
    <col min="12553" max="12553" width="15.140625" customWidth="1"/>
    <col min="12554" max="12554" width="12.42578125" customWidth="1"/>
    <col min="12555" max="12555" width="3" customWidth="1"/>
    <col min="12556" max="12556" width="18.5703125" customWidth="1"/>
    <col min="12793" max="12793" width="5" customWidth="1"/>
    <col min="12795" max="12795" width="11.5703125" customWidth="1"/>
    <col min="12796" max="12796" width="12" customWidth="1"/>
    <col min="12797" max="12797" width="14.140625" customWidth="1"/>
    <col min="12798" max="12798" width="15.28515625" customWidth="1"/>
    <col min="12799" max="12800" width="13.42578125" customWidth="1"/>
    <col min="12801" max="12801" width="17.85546875" customWidth="1"/>
    <col min="12802" max="12802" width="11.140625" customWidth="1"/>
    <col min="12803" max="12803" width="22" customWidth="1"/>
    <col min="12804" max="12804" width="12" customWidth="1"/>
    <col min="12805" max="12805" width="18.5703125" customWidth="1"/>
    <col min="12806" max="12806" width="14.140625" customWidth="1"/>
    <col min="12807" max="12807" width="14.7109375" customWidth="1"/>
    <col min="12808" max="12808" width="15" customWidth="1"/>
    <col min="12809" max="12809" width="15.140625" customWidth="1"/>
    <col min="12810" max="12810" width="12.42578125" customWidth="1"/>
    <col min="12811" max="12811" width="3" customWidth="1"/>
    <col min="12812" max="12812" width="18.5703125" customWidth="1"/>
    <col min="13049" max="13049" width="5" customWidth="1"/>
    <col min="13051" max="13051" width="11.5703125" customWidth="1"/>
    <col min="13052" max="13052" width="12" customWidth="1"/>
    <col min="13053" max="13053" width="14.140625" customWidth="1"/>
    <col min="13054" max="13054" width="15.28515625" customWidth="1"/>
    <col min="13055" max="13056" width="13.42578125" customWidth="1"/>
    <col min="13057" max="13057" width="17.85546875" customWidth="1"/>
    <col min="13058" max="13058" width="11.140625" customWidth="1"/>
    <col min="13059" max="13059" width="22" customWidth="1"/>
    <col min="13060" max="13060" width="12" customWidth="1"/>
    <col min="13061" max="13061" width="18.5703125" customWidth="1"/>
    <col min="13062" max="13062" width="14.140625" customWidth="1"/>
    <col min="13063" max="13063" width="14.7109375" customWidth="1"/>
    <col min="13064" max="13064" width="15" customWidth="1"/>
    <col min="13065" max="13065" width="15.140625" customWidth="1"/>
    <col min="13066" max="13066" width="12.42578125" customWidth="1"/>
    <col min="13067" max="13067" width="3" customWidth="1"/>
    <col min="13068" max="13068" width="18.5703125" customWidth="1"/>
    <col min="13305" max="13305" width="5" customWidth="1"/>
    <col min="13307" max="13307" width="11.5703125" customWidth="1"/>
    <col min="13308" max="13308" width="12" customWidth="1"/>
    <col min="13309" max="13309" width="14.140625" customWidth="1"/>
    <col min="13310" max="13310" width="15.28515625" customWidth="1"/>
    <col min="13311" max="13312" width="13.42578125" customWidth="1"/>
    <col min="13313" max="13313" width="17.85546875" customWidth="1"/>
    <col min="13314" max="13314" width="11.140625" customWidth="1"/>
    <col min="13315" max="13315" width="22" customWidth="1"/>
    <col min="13316" max="13316" width="12" customWidth="1"/>
    <col min="13317" max="13317" width="18.5703125" customWidth="1"/>
    <col min="13318" max="13318" width="14.140625" customWidth="1"/>
    <col min="13319" max="13319" width="14.7109375" customWidth="1"/>
    <col min="13320" max="13320" width="15" customWidth="1"/>
    <col min="13321" max="13321" width="15.140625" customWidth="1"/>
    <col min="13322" max="13322" width="12.42578125" customWidth="1"/>
    <col min="13323" max="13323" width="3" customWidth="1"/>
    <col min="13324" max="13324" width="18.5703125" customWidth="1"/>
    <col min="13561" max="13561" width="5" customWidth="1"/>
    <col min="13563" max="13563" width="11.5703125" customWidth="1"/>
    <col min="13564" max="13564" width="12" customWidth="1"/>
    <col min="13565" max="13565" width="14.140625" customWidth="1"/>
    <col min="13566" max="13566" width="15.28515625" customWidth="1"/>
    <col min="13567" max="13568" width="13.42578125" customWidth="1"/>
    <col min="13569" max="13569" width="17.85546875" customWidth="1"/>
    <col min="13570" max="13570" width="11.140625" customWidth="1"/>
    <col min="13571" max="13571" width="22" customWidth="1"/>
    <col min="13572" max="13572" width="12" customWidth="1"/>
    <col min="13573" max="13573" width="18.5703125" customWidth="1"/>
    <col min="13574" max="13574" width="14.140625" customWidth="1"/>
    <col min="13575" max="13575" width="14.7109375" customWidth="1"/>
    <col min="13576" max="13576" width="15" customWidth="1"/>
    <col min="13577" max="13577" width="15.140625" customWidth="1"/>
    <col min="13578" max="13578" width="12.42578125" customWidth="1"/>
    <col min="13579" max="13579" width="3" customWidth="1"/>
    <col min="13580" max="13580" width="18.5703125" customWidth="1"/>
    <col min="13817" max="13817" width="5" customWidth="1"/>
    <col min="13819" max="13819" width="11.5703125" customWidth="1"/>
    <col min="13820" max="13820" width="12" customWidth="1"/>
    <col min="13821" max="13821" width="14.140625" customWidth="1"/>
    <col min="13822" max="13822" width="15.28515625" customWidth="1"/>
    <col min="13823" max="13824" width="13.42578125" customWidth="1"/>
    <col min="13825" max="13825" width="17.85546875" customWidth="1"/>
    <col min="13826" max="13826" width="11.140625" customWidth="1"/>
    <col min="13827" max="13827" width="22" customWidth="1"/>
    <col min="13828" max="13828" width="12" customWidth="1"/>
    <col min="13829" max="13829" width="18.5703125" customWidth="1"/>
    <col min="13830" max="13830" width="14.140625" customWidth="1"/>
    <col min="13831" max="13831" width="14.7109375" customWidth="1"/>
    <col min="13832" max="13832" width="15" customWidth="1"/>
    <col min="13833" max="13833" width="15.140625" customWidth="1"/>
    <col min="13834" max="13834" width="12.42578125" customWidth="1"/>
    <col min="13835" max="13835" width="3" customWidth="1"/>
    <col min="13836" max="13836" width="18.5703125" customWidth="1"/>
    <col min="14073" max="14073" width="5" customWidth="1"/>
    <col min="14075" max="14075" width="11.5703125" customWidth="1"/>
    <col min="14076" max="14076" width="12" customWidth="1"/>
    <col min="14077" max="14077" width="14.140625" customWidth="1"/>
    <col min="14078" max="14078" width="15.28515625" customWidth="1"/>
    <col min="14079" max="14080" width="13.42578125" customWidth="1"/>
    <col min="14081" max="14081" width="17.85546875" customWidth="1"/>
    <col min="14082" max="14082" width="11.140625" customWidth="1"/>
    <col min="14083" max="14083" width="22" customWidth="1"/>
    <col min="14084" max="14084" width="12" customWidth="1"/>
    <col min="14085" max="14085" width="18.5703125" customWidth="1"/>
    <col min="14086" max="14086" width="14.140625" customWidth="1"/>
    <col min="14087" max="14087" width="14.7109375" customWidth="1"/>
    <col min="14088" max="14088" width="15" customWidth="1"/>
    <col min="14089" max="14089" width="15.140625" customWidth="1"/>
    <col min="14090" max="14090" width="12.42578125" customWidth="1"/>
    <col min="14091" max="14091" width="3" customWidth="1"/>
    <col min="14092" max="14092" width="18.5703125" customWidth="1"/>
    <col min="14329" max="14329" width="5" customWidth="1"/>
    <col min="14331" max="14331" width="11.5703125" customWidth="1"/>
    <col min="14332" max="14332" width="12" customWidth="1"/>
    <col min="14333" max="14333" width="14.140625" customWidth="1"/>
    <col min="14334" max="14334" width="15.28515625" customWidth="1"/>
    <col min="14335" max="14336" width="13.42578125" customWidth="1"/>
    <col min="14337" max="14337" width="17.85546875" customWidth="1"/>
    <col min="14338" max="14338" width="11.140625" customWidth="1"/>
    <col min="14339" max="14339" width="22" customWidth="1"/>
    <col min="14340" max="14340" width="12" customWidth="1"/>
    <col min="14341" max="14341" width="18.5703125" customWidth="1"/>
    <col min="14342" max="14342" width="14.140625" customWidth="1"/>
    <col min="14343" max="14343" width="14.7109375" customWidth="1"/>
    <col min="14344" max="14344" width="15" customWidth="1"/>
    <col min="14345" max="14345" width="15.140625" customWidth="1"/>
    <col min="14346" max="14346" width="12.42578125" customWidth="1"/>
    <col min="14347" max="14347" width="3" customWidth="1"/>
    <col min="14348" max="14348" width="18.5703125" customWidth="1"/>
    <col min="14585" max="14585" width="5" customWidth="1"/>
    <col min="14587" max="14587" width="11.5703125" customWidth="1"/>
    <col min="14588" max="14588" width="12" customWidth="1"/>
    <col min="14589" max="14589" width="14.140625" customWidth="1"/>
    <col min="14590" max="14590" width="15.28515625" customWidth="1"/>
    <col min="14591" max="14592" width="13.42578125" customWidth="1"/>
    <col min="14593" max="14593" width="17.85546875" customWidth="1"/>
    <col min="14594" max="14594" width="11.140625" customWidth="1"/>
    <col min="14595" max="14595" width="22" customWidth="1"/>
    <col min="14596" max="14596" width="12" customWidth="1"/>
    <col min="14597" max="14597" width="18.5703125" customWidth="1"/>
    <col min="14598" max="14598" width="14.140625" customWidth="1"/>
    <col min="14599" max="14599" width="14.7109375" customWidth="1"/>
    <col min="14600" max="14600" width="15" customWidth="1"/>
    <col min="14601" max="14601" width="15.140625" customWidth="1"/>
    <col min="14602" max="14602" width="12.42578125" customWidth="1"/>
    <col min="14603" max="14603" width="3" customWidth="1"/>
    <col min="14604" max="14604" width="18.5703125" customWidth="1"/>
    <col min="14841" max="14841" width="5" customWidth="1"/>
    <col min="14843" max="14843" width="11.5703125" customWidth="1"/>
    <col min="14844" max="14844" width="12" customWidth="1"/>
    <col min="14845" max="14845" width="14.140625" customWidth="1"/>
    <col min="14846" max="14846" width="15.28515625" customWidth="1"/>
    <col min="14847" max="14848" width="13.42578125" customWidth="1"/>
    <col min="14849" max="14849" width="17.85546875" customWidth="1"/>
    <col min="14850" max="14850" width="11.140625" customWidth="1"/>
    <col min="14851" max="14851" width="22" customWidth="1"/>
    <col min="14852" max="14852" width="12" customWidth="1"/>
    <col min="14853" max="14853" width="18.5703125" customWidth="1"/>
    <col min="14854" max="14854" width="14.140625" customWidth="1"/>
    <col min="14855" max="14855" width="14.7109375" customWidth="1"/>
    <col min="14856" max="14856" width="15" customWidth="1"/>
    <col min="14857" max="14857" width="15.140625" customWidth="1"/>
    <col min="14858" max="14858" width="12.42578125" customWidth="1"/>
    <col min="14859" max="14859" width="3" customWidth="1"/>
    <col min="14860" max="14860" width="18.5703125" customWidth="1"/>
    <col min="15097" max="15097" width="5" customWidth="1"/>
    <col min="15099" max="15099" width="11.5703125" customWidth="1"/>
    <col min="15100" max="15100" width="12" customWidth="1"/>
    <col min="15101" max="15101" width="14.140625" customWidth="1"/>
    <col min="15102" max="15102" width="15.28515625" customWidth="1"/>
    <col min="15103" max="15104" width="13.42578125" customWidth="1"/>
    <col min="15105" max="15105" width="17.85546875" customWidth="1"/>
    <col min="15106" max="15106" width="11.140625" customWidth="1"/>
    <col min="15107" max="15107" width="22" customWidth="1"/>
    <col min="15108" max="15108" width="12" customWidth="1"/>
    <col min="15109" max="15109" width="18.5703125" customWidth="1"/>
    <col min="15110" max="15110" width="14.140625" customWidth="1"/>
    <col min="15111" max="15111" width="14.7109375" customWidth="1"/>
    <col min="15112" max="15112" width="15" customWidth="1"/>
    <col min="15113" max="15113" width="15.140625" customWidth="1"/>
    <col min="15114" max="15114" width="12.42578125" customWidth="1"/>
    <col min="15115" max="15115" width="3" customWidth="1"/>
    <col min="15116" max="15116" width="18.5703125" customWidth="1"/>
    <col min="15353" max="15353" width="5" customWidth="1"/>
    <col min="15355" max="15355" width="11.5703125" customWidth="1"/>
    <col min="15356" max="15356" width="12" customWidth="1"/>
    <col min="15357" max="15357" width="14.140625" customWidth="1"/>
    <col min="15358" max="15358" width="15.28515625" customWidth="1"/>
    <col min="15359" max="15360" width="13.42578125" customWidth="1"/>
    <col min="15361" max="15361" width="17.85546875" customWidth="1"/>
    <col min="15362" max="15362" width="11.140625" customWidth="1"/>
    <col min="15363" max="15363" width="22" customWidth="1"/>
    <col min="15364" max="15364" width="12" customWidth="1"/>
    <col min="15365" max="15365" width="18.5703125" customWidth="1"/>
    <col min="15366" max="15366" width="14.140625" customWidth="1"/>
    <col min="15367" max="15367" width="14.7109375" customWidth="1"/>
    <col min="15368" max="15368" width="15" customWidth="1"/>
    <col min="15369" max="15369" width="15.140625" customWidth="1"/>
    <col min="15370" max="15370" width="12.42578125" customWidth="1"/>
    <col min="15371" max="15371" width="3" customWidth="1"/>
    <col min="15372" max="15372" width="18.5703125" customWidth="1"/>
    <col min="15609" max="15609" width="5" customWidth="1"/>
    <col min="15611" max="15611" width="11.5703125" customWidth="1"/>
    <col min="15612" max="15612" width="12" customWidth="1"/>
    <col min="15613" max="15613" width="14.140625" customWidth="1"/>
    <col min="15614" max="15614" width="15.28515625" customWidth="1"/>
    <col min="15615" max="15616" width="13.42578125" customWidth="1"/>
    <col min="15617" max="15617" width="17.85546875" customWidth="1"/>
    <col min="15618" max="15618" width="11.140625" customWidth="1"/>
    <col min="15619" max="15619" width="22" customWidth="1"/>
    <col min="15620" max="15620" width="12" customWidth="1"/>
    <col min="15621" max="15621" width="18.5703125" customWidth="1"/>
    <col min="15622" max="15622" width="14.140625" customWidth="1"/>
    <col min="15623" max="15623" width="14.7109375" customWidth="1"/>
    <col min="15624" max="15624" width="15" customWidth="1"/>
    <col min="15625" max="15625" width="15.140625" customWidth="1"/>
    <col min="15626" max="15626" width="12.42578125" customWidth="1"/>
    <col min="15627" max="15627" width="3" customWidth="1"/>
    <col min="15628" max="15628" width="18.5703125" customWidth="1"/>
    <col min="15865" max="15865" width="5" customWidth="1"/>
    <col min="15867" max="15867" width="11.5703125" customWidth="1"/>
    <col min="15868" max="15868" width="12" customWidth="1"/>
    <col min="15869" max="15869" width="14.140625" customWidth="1"/>
    <col min="15870" max="15870" width="15.28515625" customWidth="1"/>
    <col min="15871" max="15872" width="13.42578125" customWidth="1"/>
    <col min="15873" max="15873" width="17.85546875" customWidth="1"/>
    <col min="15874" max="15874" width="11.140625" customWidth="1"/>
    <col min="15875" max="15875" width="22" customWidth="1"/>
    <col min="15876" max="15876" width="12" customWidth="1"/>
    <col min="15877" max="15877" width="18.5703125" customWidth="1"/>
    <col min="15878" max="15878" width="14.140625" customWidth="1"/>
    <col min="15879" max="15879" width="14.7109375" customWidth="1"/>
    <col min="15880" max="15880" width="15" customWidth="1"/>
    <col min="15881" max="15881" width="15.140625" customWidth="1"/>
    <col min="15882" max="15882" width="12.42578125" customWidth="1"/>
    <col min="15883" max="15883" width="3" customWidth="1"/>
    <col min="15884" max="15884" width="18.5703125" customWidth="1"/>
    <col min="16121" max="16121" width="5" customWidth="1"/>
    <col min="16123" max="16123" width="11.5703125" customWidth="1"/>
    <col min="16124" max="16124" width="12" customWidth="1"/>
    <col min="16125" max="16125" width="14.140625" customWidth="1"/>
    <col min="16126" max="16126" width="15.28515625" customWidth="1"/>
    <col min="16127" max="16128" width="13.42578125" customWidth="1"/>
    <col min="16129" max="16129" width="17.85546875" customWidth="1"/>
    <col min="16130" max="16130" width="11.140625" customWidth="1"/>
    <col min="16131" max="16131" width="22" customWidth="1"/>
    <col min="16132" max="16132" width="12" customWidth="1"/>
    <col min="16133" max="16133" width="18.5703125" customWidth="1"/>
    <col min="16134" max="16134" width="14.140625" customWidth="1"/>
    <col min="16135" max="16135" width="14.7109375" customWidth="1"/>
    <col min="16136" max="16136" width="15" customWidth="1"/>
    <col min="16137" max="16137" width="15.140625" customWidth="1"/>
    <col min="16138" max="16138" width="12.42578125" customWidth="1"/>
    <col min="16139" max="16139" width="3" customWidth="1"/>
    <col min="16140" max="16140" width="18.5703125" customWidth="1"/>
  </cols>
  <sheetData>
    <row r="1" spans="1:10" x14ac:dyDescent="0.25">
      <c r="A1" s="1"/>
      <c r="B1" s="2"/>
      <c r="C1" s="2"/>
      <c r="D1" s="1"/>
      <c r="E1" s="3"/>
      <c r="F1" s="4"/>
      <c r="H1" s="1"/>
      <c r="I1" s="2"/>
      <c r="J1" s="2"/>
    </row>
    <row r="2" spans="1:10" x14ac:dyDescent="0.25">
      <c r="A2" s="1"/>
      <c r="B2" s="2"/>
      <c r="C2" s="2"/>
      <c r="D2" s="1"/>
      <c r="E2" s="3"/>
      <c r="F2" s="4"/>
      <c r="H2" s="1"/>
      <c r="I2" s="2"/>
      <c r="J2" s="2"/>
    </row>
    <row r="3" spans="1:10" ht="49.5" customHeight="1" x14ac:dyDescent="0.25">
      <c r="A3" s="124" t="s">
        <v>0</v>
      </c>
      <c r="B3" s="125"/>
      <c r="C3" s="125"/>
      <c r="D3" s="125"/>
      <c r="E3" s="125"/>
      <c r="F3" s="125"/>
      <c r="G3" s="125"/>
      <c r="H3" s="125"/>
      <c r="I3" s="125"/>
      <c r="J3" s="125"/>
    </row>
    <row r="4" spans="1:10" s="9" customFormat="1" ht="13.5" thickBot="1" x14ac:dyDescent="0.25">
      <c r="A4" s="115" t="s">
        <v>148</v>
      </c>
      <c r="B4" s="115"/>
      <c r="C4" s="115"/>
      <c r="D4" s="115"/>
      <c r="E4" s="6"/>
      <c r="F4" s="4"/>
      <c r="G4" s="5"/>
      <c r="H4" s="8"/>
      <c r="I4" s="7"/>
      <c r="J4" s="7"/>
    </row>
    <row r="5" spans="1:10" ht="12.75" customHeight="1" x14ac:dyDescent="0.25">
      <c r="A5" s="116" t="s">
        <v>1</v>
      </c>
      <c r="B5" s="118" t="s">
        <v>2</v>
      </c>
      <c r="C5" s="119"/>
      <c r="D5" s="121" t="s">
        <v>3</v>
      </c>
      <c r="E5" s="118" t="s">
        <v>4</v>
      </c>
      <c r="F5" s="118" t="s">
        <v>5</v>
      </c>
      <c r="G5" s="134" t="s">
        <v>6</v>
      </c>
      <c r="H5" s="118" t="s">
        <v>7</v>
      </c>
      <c r="I5" s="121" t="s">
        <v>8</v>
      </c>
      <c r="J5" s="126" t="s">
        <v>9</v>
      </c>
    </row>
    <row r="6" spans="1:10" ht="114" customHeight="1" thickBot="1" x14ac:dyDescent="0.3">
      <c r="A6" s="117"/>
      <c r="B6" s="120"/>
      <c r="C6" s="120"/>
      <c r="D6" s="122"/>
      <c r="E6" s="120"/>
      <c r="F6" s="123"/>
      <c r="G6" s="135"/>
      <c r="H6" s="120"/>
      <c r="I6" s="122"/>
      <c r="J6" s="127"/>
    </row>
    <row r="7" spans="1:10" s="4" customFormat="1" ht="32.25" customHeight="1" x14ac:dyDescent="0.25">
      <c r="A7" s="128" t="s">
        <v>10</v>
      </c>
      <c r="B7" s="118" t="s">
        <v>11</v>
      </c>
      <c r="C7" s="118"/>
      <c r="D7" s="10" t="s">
        <v>12</v>
      </c>
      <c r="E7" s="11">
        <v>10</v>
      </c>
      <c r="F7" s="12">
        <v>5.1070000000000002</v>
      </c>
      <c r="G7" s="13">
        <v>0.33940000000000003</v>
      </c>
      <c r="H7" s="13">
        <v>4.5535999999999994</v>
      </c>
      <c r="I7" s="167" t="s">
        <v>13</v>
      </c>
      <c r="J7" s="161">
        <v>42748</v>
      </c>
    </row>
    <row r="8" spans="1:10" s="9" customFormat="1" ht="23.25" customHeight="1" thickBot="1" x14ac:dyDescent="0.3">
      <c r="A8" s="129"/>
      <c r="B8" s="130"/>
      <c r="C8" s="130"/>
      <c r="D8" s="14" t="s">
        <v>14</v>
      </c>
      <c r="E8" s="15">
        <v>1.4</v>
      </c>
      <c r="F8" s="16">
        <v>0.58899999999999997</v>
      </c>
      <c r="G8" s="17">
        <v>3.9E-2</v>
      </c>
      <c r="H8" s="18">
        <v>0.77199999999999991</v>
      </c>
      <c r="I8" s="168"/>
      <c r="J8" s="162"/>
    </row>
    <row r="9" spans="1:10" s="4" customFormat="1" ht="31.5" customHeight="1" x14ac:dyDescent="0.25">
      <c r="A9" s="131" t="s">
        <v>15</v>
      </c>
      <c r="B9" s="133" t="s">
        <v>16</v>
      </c>
      <c r="C9" s="133"/>
      <c r="D9" s="19" t="s">
        <v>12</v>
      </c>
      <c r="E9" s="20">
        <v>10</v>
      </c>
      <c r="F9" s="21">
        <v>2.8820000000000001</v>
      </c>
      <c r="G9" s="22">
        <v>0.80733999999999995</v>
      </c>
      <c r="H9" s="22">
        <v>6.3106600000000004</v>
      </c>
      <c r="I9" s="169" t="s">
        <v>17</v>
      </c>
      <c r="J9" s="170">
        <v>43028</v>
      </c>
    </row>
    <row r="10" spans="1:10" s="9" customFormat="1" ht="23.25" customHeight="1" thickBot="1" x14ac:dyDescent="0.3">
      <c r="A10" s="132"/>
      <c r="B10" s="123"/>
      <c r="C10" s="123"/>
      <c r="D10" s="23" t="s">
        <v>14</v>
      </c>
      <c r="E10" s="24">
        <v>0.56000000000000005</v>
      </c>
      <c r="F10" s="25">
        <v>0.50700000000000001</v>
      </c>
      <c r="G10" s="26">
        <v>5.0000000000000001E-3</v>
      </c>
      <c r="H10" s="27">
        <v>4.800000000000005E-2</v>
      </c>
      <c r="I10" s="169"/>
      <c r="J10" s="171"/>
    </row>
    <row r="11" spans="1:10" s="4" customFormat="1" ht="15.75" x14ac:dyDescent="0.25">
      <c r="A11" s="128" t="s">
        <v>18</v>
      </c>
      <c r="B11" s="118" t="s">
        <v>19</v>
      </c>
      <c r="C11" s="118"/>
      <c r="D11" s="10" t="s">
        <v>12</v>
      </c>
      <c r="E11" s="28">
        <v>10</v>
      </c>
      <c r="F11" s="12">
        <v>4.4930000000000003</v>
      </c>
      <c r="G11" s="29">
        <v>0.26946999999999999</v>
      </c>
      <c r="H11" s="13">
        <v>5.2375299999999996</v>
      </c>
      <c r="I11" s="119" t="s">
        <v>20</v>
      </c>
      <c r="J11" s="161">
        <v>42794</v>
      </c>
    </row>
    <row r="12" spans="1:10" s="9" customFormat="1" ht="36" customHeight="1" thickBot="1" x14ac:dyDescent="0.3">
      <c r="A12" s="129"/>
      <c r="B12" s="130"/>
      <c r="C12" s="130"/>
      <c r="D12" s="14" t="s">
        <v>14</v>
      </c>
      <c r="E12" s="15">
        <v>0.88200000000000001</v>
      </c>
      <c r="F12" s="16">
        <v>0.56100000000000005</v>
      </c>
      <c r="G12" s="30">
        <v>1.425</v>
      </c>
      <c r="H12" s="18">
        <v>-1.1040000000000001</v>
      </c>
      <c r="I12" s="160"/>
      <c r="J12" s="162"/>
    </row>
    <row r="13" spans="1:10" s="34" customFormat="1" ht="31.5" customHeight="1" x14ac:dyDescent="0.25">
      <c r="A13" s="131" t="s">
        <v>21</v>
      </c>
      <c r="B13" s="133" t="s">
        <v>22</v>
      </c>
      <c r="C13" s="133"/>
      <c r="D13" s="31" t="s">
        <v>12</v>
      </c>
      <c r="E13" s="32">
        <v>10</v>
      </c>
      <c r="F13" s="33">
        <v>5.008</v>
      </c>
      <c r="G13" s="22">
        <v>1.6479999999999997</v>
      </c>
      <c r="H13" s="22">
        <v>3.3440000000000003</v>
      </c>
      <c r="I13" s="172" t="s">
        <v>23</v>
      </c>
      <c r="J13" s="170">
        <v>43100</v>
      </c>
    </row>
    <row r="14" spans="1:10" s="9" customFormat="1" ht="27.75" customHeight="1" thickBot="1" x14ac:dyDescent="0.3">
      <c r="A14" s="132"/>
      <c r="B14" s="123"/>
      <c r="C14" s="123"/>
      <c r="D14" s="23" t="s">
        <v>14</v>
      </c>
      <c r="E14" s="24">
        <v>1.4</v>
      </c>
      <c r="F14" s="25">
        <v>0.45800000000000002</v>
      </c>
      <c r="G14" s="26">
        <v>0</v>
      </c>
      <c r="H14" s="27">
        <v>0.94199999999999995</v>
      </c>
      <c r="I14" s="172"/>
      <c r="J14" s="171"/>
    </row>
    <row r="15" spans="1:10" s="34" customFormat="1" ht="15.75" x14ac:dyDescent="0.25">
      <c r="A15" s="128" t="s">
        <v>24</v>
      </c>
      <c r="B15" s="136" t="s">
        <v>25</v>
      </c>
      <c r="C15" s="118"/>
      <c r="D15" s="35" t="s">
        <v>12</v>
      </c>
      <c r="E15" s="36">
        <v>10</v>
      </c>
      <c r="F15" s="12">
        <v>5.4020000000000001</v>
      </c>
      <c r="G15" s="29">
        <v>2.423</v>
      </c>
      <c r="H15" s="13">
        <v>2.1749999999999998</v>
      </c>
      <c r="I15" s="119" t="s">
        <v>26</v>
      </c>
      <c r="J15" s="161">
        <v>42741</v>
      </c>
    </row>
    <row r="16" spans="1:10" s="9" customFormat="1" ht="36" customHeight="1" thickBot="1" x14ac:dyDescent="0.3">
      <c r="A16" s="129"/>
      <c r="B16" s="130"/>
      <c r="C16" s="130"/>
      <c r="D16" s="14" t="s">
        <v>14</v>
      </c>
      <c r="E16" s="15">
        <v>1.4</v>
      </c>
      <c r="F16" s="16">
        <v>0.28699999999999998</v>
      </c>
      <c r="G16" s="17">
        <v>0</v>
      </c>
      <c r="H16" s="18">
        <v>1.113</v>
      </c>
      <c r="I16" s="160"/>
      <c r="J16" s="162"/>
    </row>
    <row r="17" spans="1:12" s="34" customFormat="1" ht="30.75" customHeight="1" x14ac:dyDescent="0.25">
      <c r="A17" s="128" t="s">
        <v>27</v>
      </c>
      <c r="B17" s="118" t="s">
        <v>28</v>
      </c>
      <c r="C17" s="118"/>
      <c r="D17" s="35" t="s">
        <v>12</v>
      </c>
      <c r="E17" s="36">
        <v>10</v>
      </c>
      <c r="F17" s="38">
        <v>4.9489999999999998</v>
      </c>
      <c r="G17" s="29">
        <v>0</v>
      </c>
      <c r="H17" s="13">
        <v>5.0460000000000003</v>
      </c>
      <c r="I17" s="119" t="s">
        <v>29</v>
      </c>
      <c r="J17" s="161">
        <v>43100</v>
      </c>
    </row>
    <row r="18" spans="1:12" s="9" customFormat="1" ht="29.25" customHeight="1" thickBot="1" x14ac:dyDescent="0.3">
      <c r="A18" s="129"/>
      <c r="B18" s="130"/>
      <c r="C18" s="130"/>
      <c r="D18" s="14" t="s">
        <v>14</v>
      </c>
      <c r="E18" s="15">
        <v>0.88200000000000001</v>
      </c>
      <c r="F18" s="16">
        <v>0.21</v>
      </c>
      <c r="G18" s="17">
        <v>0</v>
      </c>
      <c r="H18" s="18">
        <v>0.67200000000000004</v>
      </c>
      <c r="I18" s="160"/>
      <c r="J18" s="162"/>
    </row>
    <row r="19" spans="1:12" s="34" customFormat="1" ht="15.75" x14ac:dyDescent="0.25">
      <c r="A19" s="128" t="s">
        <v>30</v>
      </c>
      <c r="B19" s="118" t="s">
        <v>31</v>
      </c>
      <c r="C19" s="118"/>
      <c r="D19" s="35" t="s">
        <v>12</v>
      </c>
      <c r="E19" s="36">
        <v>10</v>
      </c>
      <c r="F19" s="38">
        <v>1.4319999999999999</v>
      </c>
      <c r="G19" s="29">
        <v>1.571</v>
      </c>
      <c r="H19" s="13">
        <v>6.9969999999999999</v>
      </c>
      <c r="I19" s="119" t="s">
        <v>32</v>
      </c>
      <c r="J19" s="161">
        <v>42893</v>
      </c>
    </row>
    <row r="20" spans="1:12" s="9" customFormat="1" ht="16.5" thickBot="1" x14ac:dyDescent="0.3">
      <c r="A20" s="129"/>
      <c r="B20" s="130"/>
      <c r="C20" s="130"/>
      <c r="D20" s="14" t="s">
        <v>14</v>
      </c>
      <c r="E20" s="15">
        <v>1.4</v>
      </c>
      <c r="F20" s="16">
        <v>0.191</v>
      </c>
      <c r="G20" s="17">
        <v>0</v>
      </c>
      <c r="H20" s="18">
        <v>1.2089999999999999</v>
      </c>
      <c r="I20" s="160"/>
      <c r="J20" s="162"/>
    </row>
    <row r="21" spans="1:12" s="34" customFormat="1" ht="15.75" x14ac:dyDescent="0.25">
      <c r="A21" s="128" t="s">
        <v>33</v>
      </c>
      <c r="B21" s="136" t="s">
        <v>34</v>
      </c>
      <c r="C21" s="136"/>
      <c r="D21" s="35" t="s">
        <v>12</v>
      </c>
      <c r="E21" s="39">
        <v>10</v>
      </c>
      <c r="F21" s="38">
        <v>4.5890000000000004</v>
      </c>
      <c r="G21" s="29">
        <v>2.58148</v>
      </c>
      <c r="H21" s="13">
        <v>2.8295199999999996</v>
      </c>
      <c r="I21" s="163" t="s">
        <v>35</v>
      </c>
      <c r="J21" s="165">
        <v>42741</v>
      </c>
    </row>
    <row r="22" spans="1:12" s="9" customFormat="1" ht="35.25" customHeight="1" thickBot="1" x14ac:dyDescent="0.3">
      <c r="A22" s="129"/>
      <c r="B22" s="137"/>
      <c r="C22" s="137"/>
      <c r="D22" s="14" t="s">
        <v>14</v>
      </c>
      <c r="E22" s="15">
        <v>1.4</v>
      </c>
      <c r="F22" s="16">
        <v>0.63300000000000001</v>
      </c>
      <c r="G22" s="30">
        <v>1.4999999999999999E-2</v>
      </c>
      <c r="H22" s="18">
        <v>0.75199999999999989</v>
      </c>
      <c r="I22" s="164"/>
      <c r="J22" s="166"/>
    </row>
    <row r="23" spans="1:12" s="34" customFormat="1" ht="24" customHeight="1" x14ac:dyDescent="0.25">
      <c r="A23" s="128" t="s">
        <v>36</v>
      </c>
      <c r="B23" s="118" t="s">
        <v>37</v>
      </c>
      <c r="C23" s="118"/>
      <c r="D23" s="35" t="s">
        <v>12</v>
      </c>
      <c r="E23" s="39">
        <v>10</v>
      </c>
      <c r="F23" s="38">
        <v>4.9080000000000004</v>
      </c>
      <c r="G23" s="29">
        <v>0.67500000000000004</v>
      </c>
      <c r="H23" s="13">
        <v>4.4169999999999998</v>
      </c>
      <c r="I23" s="163" t="s">
        <v>38</v>
      </c>
      <c r="J23" s="165">
        <v>43100</v>
      </c>
      <c r="K23" s="40"/>
      <c r="L23" s="40"/>
    </row>
    <row r="24" spans="1:12" s="9" customFormat="1" ht="23.25" customHeight="1" thickBot="1" x14ac:dyDescent="0.3">
      <c r="A24" s="129"/>
      <c r="B24" s="130"/>
      <c r="C24" s="130"/>
      <c r="D24" s="14" t="s">
        <v>14</v>
      </c>
      <c r="E24" s="15">
        <v>1.4</v>
      </c>
      <c r="F24" s="16">
        <v>0.443</v>
      </c>
      <c r="G24" s="30">
        <v>0</v>
      </c>
      <c r="H24" s="18">
        <v>0.95699999999999985</v>
      </c>
      <c r="I24" s="164"/>
      <c r="J24" s="166"/>
      <c r="K24" s="41"/>
      <c r="L24" s="41"/>
    </row>
    <row r="25" spans="1:12" s="34" customFormat="1" ht="15.75" x14ac:dyDescent="0.25">
      <c r="A25" s="128" t="s">
        <v>39</v>
      </c>
      <c r="B25" s="118" t="s">
        <v>40</v>
      </c>
      <c r="C25" s="118"/>
      <c r="D25" s="35" t="s">
        <v>12</v>
      </c>
      <c r="E25" s="39">
        <v>10</v>
      </c>
      <c r="F25" s="38">
        <v>2.1960000000000002</v>
      </c>
      <c r="G25" s="29">
        <v>2.2029999999999998</v>
      </c>
      <c r="H25" s="13">
        <v>5.6010000000000009</v>
      </c>
      <c r="I25" s="163" t="s">
        <v>41</v>
      </c>
      <c r="J25" s="173">
        <v>43020</v>
      </c>
    </row>
    <row r="26" spans="1:12" s="9" customFormat="1" ht="40.5" customHeight="1" thickBot="1" x14ac:dyDescent="0.3">
      <c r="A26" s="129"/>
      <c r="B26" s="130"/>
      <c r="C26" s="130"/>
      <c r="D26" s="14" t="s">
        <v>14</v>
      </c>
      <c r="E26" s="15">
        <v>0.88200000000000001</v>
      </c>
      <c r="F26" s="16">
        <v>8.3000000000000004E-2</v>
      </c>
      <c r="G26" s="17">
        <v>0</v>
      </c>
      <c r="H26" s="18">
        <v>0.79900000000000004</v>
      </c>
      <c r="I26" s="164"/>
      <c r="J26" s="174"/>
    </row>
    <row r="27" spans="1:12" s="34" customFormat="1" ht="15.75" x14ac:dyDescent="0.25">
      <c r="A27" s="128" t="s">
        <v>42</v>
      </c>
      <c r="B27" s="118" t="s">
        <v>43</v>
      </c>
      <c r="C27" s="118"/>
      <c r="D27" s="35" t="s">
        <v>12</v>
      </c>
      <c r="E27" s="39">
        <v>10</v>
      </c>
      <c r="F27" s="38">
        <v>2.87</v>
      </c>
      <c r="G27" s="29">
        <v>0.48899999999999988</v>
      </c>
      <c r="H27" s="13">
        <v>6.641</v>
      </c>
      <c r="I27" s="175" t="s">
        <v>44</v>
      </c>
      <c r="J27" s="165">
        <v>42988</v>
      </c>
    </row>
    <row r="28" spans="1:12" s="9" customFormat="1" ht="31.5" customHeight="1" thickBot="1" x14ac:dyDescent="0.3">
      <c r="A28" s="129"/>
      <c r="B28" s="130"/>
      <c r="C28" s="130"/>
      <c r="D28" s="14" t="s">
        <v>14</v>
      </c>
      <c r="E28" s="15">
        <v>0.88200000000000001</v>
      </c>
      <c r="F28" s="16">
        <v>0.25800000000000001</v>
      </c>
      <c r="G28" s="17">
        <v>0</v>
      </c>
      <c r="H28" s="18">
        <v>0.624</v>
      </c>
      <c r="I28" s="176"/>
      <c r="J28" s="166"/>
    </row>
    <row r="29" spans="1:12" s="34" customFormat="1" ht="15.75" x14ac:dyDescent="0.25">
      <c r="A29" s="131" t="s">
        <v>45</v>
      </c>
      <c r="B29" s="133" t="s">
        <v>46</v>
      </c>
      <c r="C29" s="133"/>
      <c r="D29" s="31" t="s">
        <v>12</v>
      </c>
      <c r="E29" s="42">
        <v>10</v>
      </c>
      <c r="F29" s="33">
        <v>4.633</v>
      </c>
      <c r="G29" s="37">
        <v>1.05</v>
      </c>
      <c r="H29" s="22">
        <v>4.3170000000000002</v>
      </c>
      <c r="I29" s="177" t="s">
        <v>47</v>
      </c>
      <c r="J29" s="173">
        <v>42988</v>
      </c>
    </row>
    <row r="30" spans="1:12" s="9" customFormat="1" ht="16.5" thickBot="1" x14ac:dyDescent="0.3">
      <c r="A30" s="132"/>
      <c r="B30" s="123"/>
      <c r="C30" s="123"/>
      <c r="D30" s="23" t="s">
        <v>14</v>
      </c>
      <c r="E30" s="24">
        <v>0.88200000000000001</v>
      </c>
      <c r="F30" s="25">
        <v>0.42599999999999999</v>
      </c>
      <c r="G30" s="26">
        <v>0</v>
      </c>
      <c r="H30" s="27">
        <v>0.45600000000000002</v>
      </c>
      <c r="I30" s="178"/>
      <c r="J30" s="174"/>
    </row>
    <row r="31" spans="1:12" s="34" customFormat="1" ht="15.75" x14ac:dyDescent="0.25">
      <c r="A31" s="128" t="s">
        <v>48</v>
      </c>
      <c r="B31" s="118" t="s">
        <v>49</v>
      </c>
      <c r="C31" s="118"/>
      <c r="D31" s="35" t="s">
        <v>12</v>
      </c>
      <c r="E31" s="39">
        <v>10</v>
      </c>
      <c r="F31" s="38">
        <v>5.7050000000000001</v>
      </c>
      <c r="G31" s="29">
        <v>2.3919999999999999</v>
      </c>
      <c r="H31" s="13">
        <v>1.903</v>
      </c>
      <c r="I31" s="163" t="s">
        <v>50</v>
      </c>
      <c r="J31" s="165">
        <v>43100</v>
      </c>
    </row>
    <row r="32" spans="1:12" s="9" customFormat="1" ht="16.5" thickBot="1" x14ac:dyDescent="0.3">
      <c r="A32" s="129"/>
      <c r="B32" s="130"/>
      <c r="C32" s="130"/>
      <c r="D32" s="14" t="s">
        <v>14</v>
      </c>
      <c r="E32" s="15">
        <v>0.88200000000000001</v>
      </c>
      <c r="F32" s="16">
        <v>0.497</v>
      </c>
      <c r="G32" s="17">
        <v>0</v>
      </c>
      <c r="H32" s="18">
        <v>0.38500000000000001</v>
      </c>
      <c r="I32" s="164"/>
      <c r="J32" s="166"/>
    </row>
    <row r="33" spans="1:10" s="34" customFormat="1" ht="31.5" customHeight="1" x14ac:dyDescent="0.25">
      <c r="A33" s="128" t="s">
        <v>51</v>
      </c>
      <c r="B33" s="118" t="s">
        <v>52</v>
      </c>
      <c r="C33" s="118"/>
      <c r="D33" s="35" t="s">
        <v>12</v>
      </c>
      <c r="E33" s="39">
        <v>10</v>
      </c>
      <c r="F33" s="38">
        <v>5.7530000000000001</v>
      </c>
      <c r="G33" s="13">
        <v>3.1760000000000002</v>
      </c>
      <c r="H33" s="13">
        <v>1.0709999999999997</v>
      </c>
      <c r="I33" s="163" t="s">
        <v>53</v>
      </c>
      <c r="J33" s="173">
        <v>42775</v>
      </c>
    </row>
    <row r="34" spans="1:10" s="9" customFormat="1" ht="34.5" customHeight="1" thickBot="1" x14ac:dyDescent="0.3">
      <c r="A34" s="129"/>
      <c r="B34" s="130"/>
      <c r="C34" s="130"/>
      <c r="D34" s="14" t="s">
        <v>14</v>
      </c>
      <c r="E34" s="15">
        <v>1.4</v>
      </c>
      <c r="F34" s="16">
        <v>0.44900000000000001</v>
      </c>
      <c r="G34" s="17">
        <v>0</v>
      </c>
      <c r="H34" s="18">
        <v>0.95099999999999985</v>
      </c>
      <c r="I34" s="164"/>
      <c r="J34" s="174"/>
    </row>
    <row r="35" spans="1:10" s="34" customFormat="1" ht="30" customHeight="1" x14ac:dyDescent="0.25">
      <c r="A35" s="128" t="s">
        <v>54</v>
      </c>
      <c r="B35" s="118" t="s">
        <v>55</v>
      </c>
      <c r="C35" s="118"/>
      <c r="D35" s="35" t="s">
        <v>12</v>
      </c>
      <c r="E35" s="39">
        <v>10</v>
      </c>
      <c r="F35" s="38">
        <v>4.8070000000000004</v>
      </c>
      <c r="G35" s="29">
        <v>1.0999999999999996E-2</v>
      </c>
      <c r="H35" s="13">
        <v>5.1819999999999995</v>
      </c>
      <c r="I35" s="175" t="s">
        <v>56</v>
      </c>
      <c r="J35" s="165">
        <v>43100</v>
      </c>
    </row>
    <row r="36" spans="1:10" s="9" customFormat="1" ht="34.5" customHeight="1" thickBot="1" x14ac:dyDescent="0.3">
      <c r="A36" s="129"/>
      <c r="B36" s="130"/>
      <c r="C36" s="130"/>
      <c r="D36" s="14" t="s">
        <v>14</v>
      </c>
      <c r="E36" s="15">
        <v>0.88200000000000001</v>
      </c>
      <c r="F36" s="16">
        <v>0.52900000000000003</v>
      </c>
      <c r="G36" s="17">
        <v>1.4999999999999999E-2</v>
      </c>
      <c r="H36" s="18">
        <v>0.33799999999999997</v>
      </c>
      <c r="I36" s="176"/>
      <c r="J36" s="166"/>
    </row>
    <row r="37" spans="1:10" s="34" customFormat="1" ht="15.75" x14ac:dyDescent="0.25">
      <c r="A37" s="128" t="s">
        <v>57</v>
      </c>
      <c r="B37" s="118" t="s">
        <v>58</v>
      </c>
      <c r="C37" s="118"/>
      <c r="D37" s="35" t="s">
        <v>12</v>
      </c>
      <c r="E37" s="39">
        <v>10</v>
      </c>
      <c r="F37" s="38">
        <v>3.524</v>
      </c>
      <c r="G37" s="29">
        <v>1.3409399999999998</v>
      </c>
      <c r="H37" s="13">
        <v>5.1350600000000002</v>
      </c>
      <c r="I37" s="175" t="s">
        <v>59</v>
      </c>
      <c r="J37" s="165">
        <v>42748</v>
      </c>
    </row>
    <row r="38" spans="1:10" s="9" customFormat="1" ht="47.25" customHeight="1" thickBot="1" x14ac:dyDescent="0.3">
      <c r="A38" s="129"/>
      <c r="B38" s="130"/>
      <c r="C38" s="130"/>
      <c r="D38" s="14" t="s">
        <v>14</v>
      </c>
      <c r="E38" s="15">
        <v>1.764</v>
      </c>
      <c r="F38" s="16">
        <v>0.24199999999999999</v>
      </c>
      <c r="G38" s="17">
        <v>3.5000000000000003E-2</v>
      </c>
      <c r="H38" s="18">
        <v>1.4870000000000001</v>
      </c>
      <c r="I38" s="176"/>
      <c r="J38" s="166"/>
    </row>
    <row r="39" spans="1:10" s="34" customFormat="1" ht="15.75" x14ac:dyDescent="0.25">
      <c r="A39" s="128" t="s">
        <v>60</v>
      </c>
      <c r="B39" s="118" t="s">
        <v>61</v>
      </c>
      <c r="C39" s="118"/>
      <c r="D39" s="35" t="s">
        <v>12</v>
      </c>
      <c r="E39" s="39">
        <v>10</v>
      </c>
      <c r="F39" s="38">
        <v>2.4950000000000001</v>
      </c>
      <c r="G39" s="29">
        <v>2.629</v>
      </c>
      <c r="H39" s="13">
        <v>4.8759999999999994</v>
      </c>
      <c r="I39" s="175" t="s">
        <v>62</v>
      </c>
      <c r="J39" s="165">
        <v>42744</v>
      </c>
    </row>
    <row r="40" spans="1:10" s="9" customFormat="1" ht="55.5" customHeight="1" thickBot="1" x14ac:dyDescent="0.3">
      <c r="A40" s="129"/>
      <c r="B40" s="130"/>
      <c r="C40" s="130"/>
      <c r="D40" s="14" t="s">
        <v>14</v>
      </c>
      <c r="E40" s="15">
        <v>0.88200000000000001</v>
      </c>
      <c r="F40" s="16">
        <v>0.218</v>
      </c>
      <c r="G40" s="17">
        <v>0</v>
      </c>
      <c r="H40" s="18">
        <v>0.66400000000000003</v>
      </c>
      <c r="I40" s="176"/>
      <c r="J40" s="166"/>
    </row>
    <row r="41" spans="1:10" s="34" customFormat="1" ht="24" customHeight="1" x14ac:dyDescent="0.25">
      <c r="A41" s="128" t="s">
        <v>63</v>
      </c>
      <c r="B41" s="136" t="s">
        <v>64</v>
      </c>
      <c r="C41" s="136"/>
      <c r="D41" s="35" t="s">
        <v>12</v>
      </c>
      <c r="E41" s="39">
        <v>10</v>
      </c>
      <c r="F41" s="12">
        <v>3.26</v>
      </c>
      <c r="G41" s="29">
        <v>1.357</v>
      </c>
      <c r="H41" s="13">
        <v>5.383</v>
      </c>
      <c r="I41" s="175" t="s">
        <v>65</v>
      </c>
      <c r="J41" s="165">
        <v>42746</v>
      </c>
    </row>
    <row r="42" spans="1:10" s="9" customFormat="1" ht="40.5" customHeight="1" thickBot="1" x14ac:dyDescent="0.3">
      <c r="A42" s="129"/>
      <c r="B42" s="137"/>
      <c r="C42" s="137"/>
      <c r="D42" s="14" t="s">
        <v>14</v>
      </c>
      <c r="E42" s="15">
        <v>0.88200000000000001</v>
      </c>
      <c r="F42" s="16">
        <v>7.0000000000000001E-3</v>
      </c>
      <c r="G42" s="17">
        <v>0</v>
      </c>
      <c r="H42" s="18">
        <v>0.875</v>
      </c>
      <c r="I42" s="176"/>
      <c r="J42" s="166"/>
    </row>
    <row r="43" spans="1:10" s="34" customFormat="1" ht="20.25" customHeight="1" x14ac:dyDescent="0.25">
      <c r="A43" s="128" t="s">
        <v>66</v>
      </c>
      <c r="B43" s="118" t="s">
        <v>67</v>
      </c>
      <c r="C43" s="118"/>
      <c r="D43" s="35" t="s">
        <v>12</v>
      </c>
      <c r="E43" s="39">
        <v>10</v>
      </c>
      <c r="F43" s="38">
        <v>3.3180000000000001</v>
      </c>
      <c r="G43" s="29">
        <v>0.24100000000000005</v>
      </c>
      <c r="H43" s="13">
        <v>6.4410000000000007</v>
      </c>
      <c r="I43" s="175" t="s">
        <v>68</v>
      </c>
      <c r="J43" s="165">
        <v>43100</v>
      </c>
    </row>
    <row r="44" spans="1:10" s="9" customFormat="1" ht="30" customHeight="1" thickBot="1" x14ac:dyDescent="0.3">
      <c r="A44" s="129"/>
      <c r="B44" s="130"/>
      <c r="C44" s="130"/>
      <c r="D44" s="14" t="s">
        <v>14</v>
      </c>
      <c r="E44" s="15">
        <v>1.4</v>
      </c>
      <c r="F44" s="16">
        <v>2.3E-2</v>
      </c>
      <c r="G44" s="17">
        <v>6.8000000000000005E-2</v>
      </c>
      <c r="H44" s="18">
        <v>1.3089999999999999</v>
      </c>
      <c r="I44" s="176"/>
      <c r="J44" s="166"/>
    </row>
    <row r="45" spans="1:10" s="4" customFormat="1" ht="24.75" customHeight="1" x14ac:dyDescent="0.25">
      <c r="A45" s="138" t="s">
        <v>69</v>
      </c>
      <c r="B45" s="140" t="s">
        <v>70</v>
      </c>
      <c r="C45" s="140"/>
      <c r="D45" s="19" t="s">
        <v>12</v>
      </c>
      <c r="E45" s="43">
        <v>10</v>
      </c>
      <c r="F45" s="21">
        <v>1.905</v>
      </c>
      <c r="G45" s="44">
        <v>0</v>
      </c>
      <c r="H45" s="22">
        <v>8.2720000000000002</v>
      </c>
      <c r="I45" s="184" t="s">
        <v>71</v>
      </c>
      <c r="J45" s="185">
        <v>43024</v>
      </c>
    </row>
    <row r="46" spans="1:10" s="8" customFormat="1" ht="22.5" customHeight="1" thickBot="1" x14ac:dyDescent="0.3">
      <c r="A46" s="139"/>
      <c r="B46" s="141"/>
      <c r="C46" s="141"/>
      <c r="D46" s="45" t="s">
        <v>14</v>
      </c>
      <c r="E46" s="46">
        <v>0.88200000000000001</v>
      </c>
      <c r="F46" s="47">
        <v>0.14599999999999999</v>
      </c>
      <c r="G46" s="26">
        <v>0</v>
      </c>
      <c r="H46" s="27">
        <v>0.73599999999999999</v>
      </c>
      <c r="I46" s="184"/>
      <c r="J46" s="186"/>
    </row>
    <row r="47" spans="1:10" s="34" customFormat="1" ht="15.75" customHeight="1" x14ac:dyDescent="0.25">
      <c r="A47" s="128" t="s">
        <v>72</v>
      </c>
      <c r="B47" s="118" t="s">
        <v>73</v>
      </c>
      <c r="C47" s="118"/>
      <c r="D47" s="35" t="s">
        <v>12</v>
      </c>
      <c r="E47" s="39">
        <v>10</v>
      </c>
      <c r="F47" s="12">
        <v>2.863</v>
      </c>
      <c r="G47" s="13">
        <v>1.3029999999999999</v>
      </c>
      <c r="H47" s="13">
        <v>5.8340000000000005</v>
      </c>
      <c r="I47" s="175" t="s">
        <v>74</v>
      </c>
      <c r="J47" s="165">
        <v>43100</v>
      </c>
    </row>
    <row r="48" spans="1:10" s="9" customFormat="1" ht="38.25" customHeight="1" thickBot="1" x14ac:dyDescent="0.3">
      <c r="A48" s="129"/>
      <c r="B48" s="130"/>
      <c r="C48" s="130"/>
      <c r="D48" s="14" t="s">
        <v>14</v>
      </c>
      <c r="E48" s="15">
        <v>1.4</v>
      </c>
      <c r="F48" s="48">
        <v>0.14499999999999999</v>
      </c>
      <c r="G48" s="17">
        <v>0</v>
      </c>
      <c r="H48" s="18">
        <v>1.2549999999999999</v>
      </c>
      <c r="I48" s="176"/>
      <c r="J48" s="166"/>
    </row>
    <row r="49" spans="1:10" s="34" customFormat="1" ht="15.75" x14ac:dyDescent="0.25">
      <c r="A49" s="142" t="s">
        <v>75</v>
      </c>
      <c r="B49" s="118" t="s">
        <v>76</v>
      </c>
      <c r="C49" s="118"/>
      <c r="D49" s="35" t="s">
        <v>12</v>
      </c>
      <c r="E49" s="39">
        <v>10</v>
      </c>
      <c r="F49" s="12">
        <v>0.85</v>
      </c>
      <c r="G49" s="29">
        <v>0.64500000000000002</v>
      </c>
      <c r="H49" s="13">
        <v>8.5050000000000008</v>
      </c>
      <c r="I49" s="175" t="s">
        <v>77</v>
      </c>
      <c r="J49" s="173">
        <v>43099</v>
      </c>
    </row>
    <row r="50" spans="1:10" s="9" customFormat="1" ht="31.5" customHeight="1" thickBot="1" x14ac:dyDescent="0.3">
      <c r="A50" s="129"/>
      <c r="B50" s="130"/>
      <c r="C50" s="130"/>
      <c r="D50" s="14" t="s">
        <v>14</v>
      </c>
      <c r="E50" s="15">
        <v>1.4</v>
      </c>
      <c r="F50" s="48">
        <v>0.15</v>
      </c>
      <c r="G50" s="17">
        <v>0.245</v>
      </c>
      <c r="H50" s="18">
        <v>1.0049999999999999</v>
      </c>
      <c r="I50" s="176"/>
      <c r="J50" s="174"/>
    </row>
    <row r="51" spans="1:10" s="34" customFormat="1" ht="15.75" customHeight="1" x14ac:dyDescent="0.25">
      <c r="A51" s="142" t="s">
        <v>78</v>
      </c>
      <c r="B51" s="118" t="s">
        <v>79</v>
      </c>
      <c r="C51" s="118"/>
      <c r="D51" s="35" t="s">
        <v>12</v>
      </c>
      <c r="E51" s="39">
        <v>10</v>
      </c>
      <c r="F51" s="12">
        <v>2.86</v>
      </c>
      <c r="G51" s="29">
        <v>0.97600000000000009</v>
      </c>
      <c r="H51" s="13">
        <v>6.1640000000000006</v>
      </c>
      <c r="I51" s="179" t="s">
        <v>80</v>
      </c>
      <c r="J51" s="165">
        <v>43100</v>
      </c>
    </row>
    <row r="52" spans="1:10" s="9" customFormat="1" ht="40.5" customHeight="1" thickBot="1" x14ac:dyDescent="0.3">
      <c r="A52" s="129"/>
      <c r="B52" s="130"/>
      <c r="C52" s="130"/>
      <c r="D52" s="14" t="s">
        <v>81</v>
      </c>
      <c r="E52" s="15">
        <v>1.4</v>
      </c>
      <c r="F52" s="48">
        <v>0.38100000000000001</v>
      </c>
      <c r="G52" s="17">
        <v>1.264</v>
      </c>
      <c r="H52" s="18">
        <v>-0.24500000000000011</v>
      </c>
      <c r="I52" s="180"/>
      <c r="J52" s="166"/>
    </row>
    <row r="53" spans="1:10" ht="26.25" customHeight="1" x14ac:dyDescent="0.25">
      <c r="A53" s="143" t="s">
        <v>82</v>
      </c>
      <c r="B53" s="145" t="s">
        <v>83</v>
      </c>
      <c r="C53" s="146"/>
      <c r="D53" s="35" t="s">
        <v>12</v>
      </c>
      <c r="E53" s="39">
        <v>10</v>
      </c>
      <c r="F53" s="38">
        <v>1.02</v>
      </c>
      <c r="G53" s="13">
        <v>1.5472999999999999</v>
      </c>
      <c r="H53" s="13">
        <v>7.4327000000000005</v>
      </c>
      <c r="I53" s="179" t="s">
        <v>84</v>
      </c>
      <c r="J53" s="181">
        <v>43064</v>
      </c>
    </row>
    <row r="54" spans="1:10" s="9" customFormat="1" ht="18.75" customHeight="1" thickBot="1" x14ac:dyDescent="0.3">
      <c r="A54" s="144"/>
      <c r="B54" s="147"/>
      <c r="C54" s="148"/>
      <c r="D54" s="14" t="s">
        <v>14</v>
      </c>
      <c r="E54" s="15">
        <v>1.4</v>
      </c>
      <c r="F54" s="16">
        <v>8.4000000000000005E-2</v>
      </c>
      <c r="G54" s="17">
        <v>0</v>
      </c>
      <c r="H54" s="18">
        <v>1.3159999999999998</v>
      </c>
      <c r="I54" s="180"/>
      <c r="J54" s="182"/>
    </row>
    <row r="55" spans="1:10" s="34" customFormat="1" ht="15.75" x14ac:dyDescent="0.25">
      <c r="A55" s="142" t="s">
        <v>85</v>
      </c>
      <c r="B55" s="118" t="s">
        <v>86</v>
      </c>
      <c r="C55" s="118"/>
      <c r="D55" s="35" t="s">
        <v>87</v>
      </c>
      <c r="E55" s="39">
        <v>6</v>
      </c>
      <c r="F55" s="38">
        <v>3.4020000000000001</v>
      </c>
      <c r="G55" s="29">
        <v>0.69</v>
      </c>
      <c r="H55" s="13">
        <v>1.9079999999999999</v>
      </c>
      <c r="I55" s="175" t="s">
        <v>88</v>
      </c>
      <c r="J55" s="165">
        <v>42745</v>
      </c>
    </row>
    <row r="56" spans="1:10" s="9" customFormat="1" ht="25.5" customHeight="1" thickBot="1" x14ac:dyDescent="0.3">
      <c r="A56" s="129"/>
      <c r="B56" s="130"/>
      <c r="C56" s="130"/>
      <c r="D56" s="14" t="s">
        <v>14</v>
      </c>
      <c r="E56" s="15">
        <v>0.56000000000000005</v>
      </c>
      <c r="F56" s="16">
        <v>3.4000000000000002E-2</v>
      </c>
      <c r="G56" s="17">
        <v>1.7000000000000001E-2</v>
      </c>
      <c r="H56" s="18">
        <v>0.50900000000000001</v>
      </c>
      <c r="I56" s="176"/>
      <c r="J56" s="166"/>
    </row>
    <row r="57" spans="1:10" s="34" customFormat="1" ht="15.75" x14ac:dyDescent="0.25">
      <c r="A57" s="156" t="s">
        <v>89</v>
      </c>
      <c r="B57" s="133" t="s">
        <v>90</v>
      </c>
      <c r="C57" s="133"/>
      <c r="D57" s="31" t="s">
        <v>91</v>
      </c>
      <c r="E57" s="42">
        <v>6</v>
      </c>
      <c r="F57" s="33">
        <v>2.2690000000000001</v>
      </c>
      <c r="G57" s="37">
        <v>0.42299999999999999</v>
      </c>
      <c r="H57" s="22">
        <v>3.3079999999999998</v>
      </c>
      <c r="I57" s="183" t="s">
        <v>92</v>
      </c>
      <c r="J57" s="173">
        <v>43082</v>
      </c>
    </row>
    <row r="58" spans="1:10" s="9" customFormat="1" ht="39" customHeight="1" thickBot="1" x14ac:dyDescent="0.3">
      <c r="A58" s="156"/>
      <c r="B58" s="123"/>
      <c r="C58" s="123"/>
      <c r="D58" s="23" t="s">
        <v>14</v>
      </c>
      <c r="E58" s="24">
        <v>0.88200000000000001</v>
      </c>
      <c r="F58" s="25">
        <v>0.28100000000000003</v>
      </c>
      <c r="G58" s="26">
        <v>1.4E-2</v>
      </c>
      <c r="H58" s="27">
        <v>0.58699999999999997</v>
      </c>
      <c r="I58" s="183"/>
      <c r="J58" s="174"/>
    </row>
    <row r="59" spans="1:10" s="34" customFormat="1" ht="24.75" customHeight="1" x14ac:dyDescent="0.25">
      <c r="A59" s="149" t="s">
        <v>93</v>
      </c>
      <c r="B59" s="151" t="s">
        <v>94</v>
      </c>
      <c r="C59" s="152"/>
      <c r="D59" s="35" t="s">
        <v>87</v>
      </c>
      <c r="E59" s="39">
        <v>6</v>
      </c>
      <c r="F59" s="12">
        <v>4.9219999999999997</v>
      </c>
      <c r="G59" s="29">
        <v>0.17100000000000001</v>
      </c>
      <c r="H59" s="13">
        <v>0.90700000000000025</v>
      </c>
      <c r="I59" s="179" t="s">
        <v>95</v>
      </c>
      <c r="J59" s="181">
        <v>42748</v>
      </c>
    </row>
    <row r="60" spans="1:10" s="9" customFormat="1" ht="23.25" customHeight="1" thickBot="1" x14ac:dyDescent="0.3">
      <c r="A60" s="150"/>
      <c r="B60" s="153"/>
      <c r="C60" s="154"/>
      <c r="D60" s="49" t="s">
        <v>14</v>
      </c>
      <c r="E60" s="15">
        <v>0.88200000000000001</v>
      </c>
      <c r="F60" s="50">
        <v>0.33900000000000002</v>
      </c>
      <c r="G60" s="17">
        <v>0.04</v>
      </c>
      <c r="H60" s="18">
        <v>0.50299999999999989</v>
      </c>
      <c r="I60" s="180"/>
      <c r="J60" s="182"/>
    </row>
    <row r="61" spans="1:10" s="34" customFormat="1" ht="15.75" x14ac:dyDescent="0.25">
      <c r="A61" s="155" t="s">
        <v>96</v>
      </c>
      <c r="B61" s="140" t="s">
        <v>97</v>
      </c>
      <c r="C61" s="133"/>
      <c r="D61" s="31" t="s">
        <v>12</v>
      </c>
      <c r="E61" s="42">
        <v>10</v>
      </c>
      <c r="F61" s="21">
        <v>2.984</v>
      </c>
      <c r="G61" s="37">
        <v>0.72900000000000009</v>
      </c>
      <c r="H61" s="22">
        <v>6.2869999999999999</v>
      </c>
      <c r="I61" s="187" t="s">
        <v>98</v>
      </c>
      <c r="J61" s="173">
        <v>42745</v>
      </c>
    </row>
    <row r="62" spans="1:10" s="9" customFormat="1" ht="21.75" customHeight="1" thickBot="1" x14ac:dyDescent="0.3">
      <c r="A62" s="155"/>
      <c r="B62" s="123"/>
      <c r="C62" s="123"/>
      <c r="D62" s="23" t="s">
        <v>14</v>
      </c>
      <c r="E62" s="24">
        <v>0.88200000000000001</v>
      </c>
      <c r="F62" s="47">
        <v>0.11600000000000001</v>
      </c>
      <c r="G62" s="26">
        <v>2.5000000000000001E-2</v>
      </c>
      <c r="H62" s="27">
        <v>0.74099999999999999</v>
      </c>
      <c r="I62" s="188"/>
      <c r="J62" s="174"/>
    </row>
    <row r="63" spans="1:10" ht="21.75" customHeight="1" x14ac:dyDescent="0.25">
      <c r="A63" s="149" t="s">
        <v>99</v>
      </c>
      <c r="B63" s="145" t="s">
        <v>100</v>
      </c>
      <c r="C63" s="146"/>
      <c r="D63" s="35" t="s">
        <v>91</v>
      </c>
      <c r="E63" s="39">
        <v>6</v>
      </c>
      <c r="F63" s="38">
        <v>1.26</v>
      </c>
      <c r="G63" s="29">
        <v>0.15000000000000002</v>
      </c>
      <c r="H63" s="13">
        <v>4.59</v>
      </c>
      <c r="I63" s="189" t="s">
        <v>101</v>
      </c>
      <c r="J63" s="181">
        <v>42751</v>
      </c>
    </row>
    <row r="64" spans="1:10" s="9" customFormat="1" ht="21.75" customHeight="1" thickBot="1" x14ac:dyDescent="0.3">
      <c r="A64" s="150"/>
      <c r="B64" s="147"/>
      <c r="C64" s="148"/>
      <c r="D64" s="14" t="s">
        <v>14</v>
      </c>
      <c r="E64" s="15">
        <v>0.88200000000000001</v>
      </c>
      <c r="F64" s="16">
        <v>0.21</v>
      </c>
      <c r="G64" s="17">
        <v>0</v>
      </c>
      <c r="H64" s="18">
        <v>0.67200000000000004</v>
      </c>
      <c r="I64" s="190"/>
      <c r="J64" s="182"/>
    </row>
    <row r="65" spans="1:10" ht="21.75" customHeight="1" x14ac:dyDescent="0.25">
      <c r="A65" s="149" t="s">
        <v>102</v>
      </c>
      <c r="B65" s="145" t="s">
        <v>103</v>
      </c>
      <c r="C65" s="146"/>
      <c r="D65" s="51" t="s">
        <v>12</v>
      </c>
      <c r="E65" s="36">
        <v>10</v>
      </c>
      <c r="F65" s="38">
        <v>0.35299999999999998</v>
      </c>
      <c r="G65" s="29">
        <v>0.67</v>
      </c>
      <c r="H65" s="13">
        <v>8.9770000000000003</v>
      </c>
      <c r="I65" s="189" t="s">
        <v>104</v>
      </c>
      <c r="J65" s="181">
        <v>42745</v>
      </c>
    </row>
    <row r="66" spans="1:10" s="9" customFormat="1" ht="27" customHeight="1" thickBot="1" x14ac:dyDescent="0.3">
      <c r="A66" s="150"/>
      <c r="B66" s="147"/>
      <c r="C66" s="148"/>
      <c r="D66" s="14" t="s">
        <v>14</v>
      </c>
      <c r="E66" s="15">
        <v>0.88200000000000001</v>
      </c>
      <c r="F66" s="16">
        <v>4.7E-2</v>
      </c>
      <c r="G66" s="17">
        <v>0</v>
      </c>
      <c r="H66" s="18">
        <v>0.83499999999999996</v>
      </c>
      <c r="I66" s="190"/>
      <c r="J66" s="182"/>
    </row>
    <row r="67" spans="1:10" s="9" customFormat="1" ht="35.25" customHeight="1" x14ac:dyDescent="0.25">
      <c r="A67" s="149">
        <v>31</v>
      </c>
      <c r="B67" s="145" t="s">
        <v>150</v>
      </c>
      <c r="C67" s="146"/>
      <c r="D67" s="88" t="s">
        <v>12</v>
      </c>
      <c r="E67" s="89">
        <v>10</v>
      </c>
      <c r="F67" s="90">
        <v>1.4279999999999999</v>
      </c>
      <c r="G67" s="58">
        <v>0.40300000000000002</v>
      </c>
      <c r="H67" s="13">
        <v>8.1689999999999987</v>
      </c>
      <c r="I67" s="87" t="s">
        <v>149</v>
      </c>
      <c r="J67" s="181">
        <v>43054</v>
      </c>
    </row>
    <row r="68" spans="1:10" s="9" customFormat="1" ht="35.25" customHeight="1" thickBot="1" x14ac:dyDescent="0.3">
      <c r="A68" s="150"/>
      <c r="B68" s="147"/>
      <c r="C68" s="148"/>
      <c r="D68" s="88" t="s">
        <v>14</v>
      </c>
      <c r="E68" s="89">
        <v>0.4</v>
      </c>
      <c r="F68" s="90">
        <v>0</v>
      </c>
      <c r="G68" s="91">
        <v>0</v>
      </c>
      <c r="H68" s="27">
        <v>0.4</v>
      </c>
      <c r="I68" s="87" t="s">
        <v>151</v>
      </c>
      <c r="J68" s="182"/>
    </row>
    <row r="69" spans="1:10" s="34" customFormat="1" ht="15.75" x14ac:dyDescent="0.25">
      <c r="A69" s="142">
        <v>32</v>
      </c>
      <c r="B69" s="136" t="s">
        <v>105</v>
      </c>
      <c r="C69" s="118"/>
      <c r="D69" s="35" t="s">
        <v>12</v>
      </c>
      <c r="E69" s="39">
        <v>10</v>
      </c>
      <c r="F69" s="12">
        <v>2.0960000000000001</v>
      </c>
      <c r="G69" s="29">
        <v>0.90300000000000002</v>
      </c>
      <c r="H69" s="13">
        <v>7.0009999999999994</v>
      </c>
      <c r="I69" s="175" t="s">
        <v>106</v>
      </c>
      <c r="J69" s="165">
        <v>42745</v>
      </c>
    </row>
    <row r="70" spans="1:10" s="9" customFormat="1" ht="31.5" customHeight="1" thickBot="1" x14ac:dyDescent="0.3">
      <c r="A70" s="129"/>
      <c r="B70" s="130"/>
      <c r="C70" s="130"/>
      <c r="D70" s="14" t="s">
        <v>14</v>
      </c>
      <c r="E70" s="15">
        <v>0.88200000000000001</v>
      </c>
      <c r="F70" s="48">
        <v>0.25</v>
      </c>
      <c r="G70" s="17">
        <v>0</v>
      </c>
      <c r="H70" s="18">
        <v>0.63200000000000001</v>
      </c>
      <c r="I70" s="176"/>
      <c r="J70" s="166"/>
    </row>
    <row r="71" spans="1:10" s="4" customFormat="1" ht="22.5" customHeight="1" x14ac:dyDescent="0.25">
      <c r="A71" s="138">
        <v>33</v>
      </c>
      <c r="B71" s="140" t="s">
        <v>107</v>
      </c>
      <c r="C71" s="140"/>
      <c r="D71" s="19" t="s">
        <v>91</v>
      </c>
      <c r="E71" s="43">
        <v>6</v>
      </c>
      <c r="F71" s="21">
        <v>3.2469999999999999</v>
      </c>
      <c r="G71" s="37">
        <v>0.7589999999999999</v>
      </c>
      <c r="H71" s="22">
        <v>1.9940000000000002</v>
      </c>
      <c r="I71" s="184" t="s">
        <v>108</v>
      </c>
      <c r="J71" s="185">
        <v>42951</v>
      </c>
    </row>
    <row r="72" spans="1:10" s="8" customFormat="1" ht="16.5" thickBot="1" x14ac:dyDescent="0.3">
      <c r="A72" s="139"/>
      <c r="B72" s="141"/>
      <c r="C72" s="141"/>
      <c r="D72" s="45" t="s">
        <v>14</v>
      </c>
      <c r="E72" s="46">
        <v>1.4</v>
      </c>
      <c r="F72" s="47">
        <v>0.13600000000000001</v>
      </c>
      <c r="G72" s="26">
        <v>0.14499999999999999</v>
      </c>
      <c r="H72" s="27">
        <v>1.1189999999999998</v>
      </c>
      <c r="I72" s="184"/>
      <c r="J72" s="186"/>
    </row>
    <row r="73" spans="1:10" s="34" customFormat="1" ht="40.5" customHeight="1" x14ac:dyDescent="0.25">
      <c r="A73" s="142">
        <v>34</v>
      </c>
      <c r="B73" s="136" t="s">
        <v>109</v>
      </c>
      <c r="C73" s="118"/>
      <c r="D73" s="35" t="s">
        <v>12</v>
      </c>
      <c r="E73" s="39">
        <v>10</v>
      </c>
      <c r="F73" s="38">
        <v>2.2189999999999999</v>
      </c>
      <c r="G73" s="29">
        <v>1.3000000000000003</v>
      </c>
      <c r="H73" s="13">
        <v>6.4809999999999999</v>
      </c>
      <c r="I73" s="175" t="s">
        <v>110</v>
      </c>
      <c r="J73" s="165">
        <v>42741</v>
      </c>
    </row>
    <row r="74" spans="1:10" s="9" customFormat="1" ht="21" customHeight="1" thickBot="1" x14ac:dyDescent="0.3">
      <c r="A74" s="129"/>
      <c r="B74" s="130"/>
      <c r="C74" s="130"/>
      <c r="D74" s="14" t="s">
        <v>14</v>
      </c>
      <c r="E74" s="15">
        <v>0.88200000000000001</v>
      </c>
      <c r="F74" s="16">
        <v>6.8000000000000005E-2</v>
      </c>
      <c r="G74" s="17">
        <v>0</v>
      </c>
      <c r="H74" s="18">
        <v>0.81400000000000006</v>
      </c>
      <c r="I74" s="176"/>
      <c r="J74" s="166"/>
    </row>
    <row r="75" spans="1:10" s="34" customFormat="1" ht="15.75" x14ac:dyDescent="0.25">
      <c r="A75" s="142">
        <v>35</v>
      </c>
      <c r="B75" s="136" t="s">
        <v>111</v>
      </c>
      <c r="C75" s="118"/>
      <c r="D75" s="35" t="s">
        <v>12</v>
      </c>
      <c r="E75" s="39">
        <v>10</v>
      </c>
      <c r="F75" s="38">
        <v>1.996</v>
      </c>
      <c r="G75" s="29">
        <v>0.54199999999999982</v>
      </c>
      <c r="H75" s="13">
        <v>7.4619999999999997</v>
      </c>
      <c r="I75" s="175" t="s">
        <v>112</v>
      </c>
      <c r="J75" s="165">
        <v>43065</v>
      </c>
    </row>
    <row r="76" spans="1:10" s="9" customFormat="1" ht="16.5" thickBot="1" x14ac:dyDescent="0.3">
      <c r="A76" s="129"/>
      <c r="B76" s="130"/>
      <c r="C76" s="130"/>
      <c r="D76" s="14" t="s">
        <v>14</v>
      </c>
      <c r="E76" s="15">
        <v>0.56000000000000005</v>
      </c>
      <c r="F76" s="16">
        <v>3.6999999999999998E-2</v>
      </c>
      <c r="G76" s="17">
        <v>0</v>
      </c>
      <c r="H76" s="18">
        <v>0.52300000000000002</v>
      </c>
      <c r="I76" s="176"/>
      <c r="J76" s="166"/>
    </row>
    <row r="77" spans="1:10" s="34" customFormat="1" ht="15.75" x14ac:dyDescent="0.25">
      <c r="A77" s="142">
        <v>36</v>
      </c>
      <c r="B77" s="136" t="s">
        <v>113</v>
      </c>
      <c r="C77" s="118"/>
      <c r="D77" s="35" t="s">
        <v>12</v>
      </c>
      <c r="E77" s="39">
        <v>10</v>
      </c>
      <c r="F77" s="38">
        <v>3.19</v>
      </c>
      <c r="G77" s="29">
        <v>0.80399999999999994</v>
      </c>
      <c r="H77" s="13">
        <v>6.0060000000000002</v>
      </c>
      <c r="I77" s="175" t="s">
        <v>114</v>
      </c>
      <c r="J77" s="165">
        <v>42741</v>
      </c>
    </row>
    <row r="78" spans="1:10" s="9" customFormat="1" ht="16.5" thickBot="1" x14ac:dyDescent="0.3">
      <c r="A78" s="129"/>
      <c r="B78" s="130"/>
      <c r="C78" s="130"/>
      <c r="D78" s="14" t="s">
        <v>14</v>
      </c>
      <c r="E78" s="15">
        <v>0.14000000000000001</v>
      </c>
      <c r="F78" s="16">
        <v>0.106</v>
      </c>
      <c r="G78" s="17">
        <v>0</v>
      </c>
      <c r="H78" s="18">
        <v>3.4000000000000016E-2</v>
      </c>
      <c r="I78" s="176"/>
      <c r="J78" s="166"/>
    </row>
    <row r="79" spans="1:10" s="34" customFormat="1" ht="31.5" customHeight="1" x14ac:dyDescent="0.25">
      <c r="A79" s="138">
        <v>37</v>
      </c>
      <c r="B79" s="140" t="s">
        <v>115</v>
      </c>
      <c r="C79" s="133"/>
      <c r="D79" s="31" t="s">
        <v>12</v>
      </c>
      <c r="E79" s="42">
        <v>10</v>
      </c>
      <c r="F79" s="21">
        <v>2.8159999999999998</v>
      </c>
      <c r="G79" s="37">
        <v>1.3780000000000001</v>
      </c>
      <c r="H79" s="22">
        <v>5.806</v>
      </c>
      <c r="I79" s="184" t="s">
        <v>116</v>
      </c>
      <c r="J79" s="173">
        <v>42754</v>
      </c>
    </row>
    <row r="80" spans="1:10" s="9" customFormat="1" ht="33" customHeight="1" thickBot="1" x14ac:dyDescent="0.3">
      <c r="A80" s="132"/>
      <c r="B80" s="123"/>
      <c r="C80" s="123"/>
      <c r="D80" s="23" t="s">
        <v>14</v>
      </c>
      <c r="E80" s="24">
        <v>1.4</v>
      </c>
      <c r="F80" s="47">
        <v>0.11700000000000001</v>
      </c>
      <c r="G80" s="26">
        <v>1.05</v>
      </c>
      <c r="H80" s="27">
        <v>0.23299999999999987</v>
      </c>
      <c r="I80" s="184"/>
      <c r="J80" s="174"/>
    </row>
    <row r="81" spans="1:10" s="34" customFormat="1" ht="31.5" customHeight="1" x14ac:dyDescent="0.25">
      <c r="A81" s="142">
        <v>38</v>
      </c>
      <c r="B81" s="136" t="s">
        <v>117</v>
      </c>
      <c r="C81" s="118"/>
      <c r="D81" s="35" t="s">
        <v>12</v>
      </c>
      <c r="E81" s="39">
        <v>10</v>
      </c>
      <c r="F81" s="38">
        <v>1.6379999999999999</v>
      </c>
      <c r="G81" s="29">
        <v>3.03</v>
      </c>
      <c r="H81" s="13">
        <v>5.3320000000000007</v>
      </c>
      <c r="I81" s="175" t="s">
        <v>118</v>
      </c>
      <c r="J81" s="165">
        <v>42761</v>
      </c>
    </row>
    <row r="82" spans="1:10" s="9" customFormat="1" ht="21.75" customHeight="1" thickBot="1" x14ac:dyDescent="0.3">
      <c r="A82" s="129"/>
      <c r="B82" s="130"/>
      <c r="C82" s="130"/>
      <c r="D82" s="14" t="s">
        <v>14</v>
      </c>
      <c r="E82" s="15">
        <v>0.88200000000000001</v>
      </c>
      <c r="F82" s="16">
        <v>0.27400000000000002</v>
      </c>
      <c r="G82" s="17">
        <v>0</v>
      </c>
      <c r="H82" s="18">
        <v>0.60799999999999998</v>
      </c>
      <c r="I82" s="176"/>
      <c r="J82" s="166"/>
    </row>
    <row r="83" spans="1:10" s="34" customFormat="1" ht="15.75" x14ac:dyDescent="0.25">
      <c r="A83" s="138">
        <v>39</v>
      </c>
      <c r="B83" s="140" t="s">
        <v>119</v>
      </c>
      <c r="C83" s="133"/>
      <c r="D83" s="31" t="s">
        <v>12</v>
      </c>
      <c r="E83" s="42">
        <v>10</v>
      </c>
      <c r="F83" s="33">
        <v>2.419</v>
      </c>
      <c r="G83" s="37">
        <v>0.40100000000000002</v>
      </c>
      <c r="H83" s="22">
        <v>7.18</v>
      </c>
      <c r="I83" s="183" t="s">
        <v>120</v>
      </c>
      <c r="J83" s="173">
        <v>43129</v>
      </c>
    </row>
    <row r="84" spans="1:10" s="9" customFormat="1" ht="16.5" thickBot="1" x14ac:dyDescent="0.3">
      <c r="A84" s="132"/>
      <c r="B84" s="123"/>
      <c r="C84" s="123"/>
      <c r="D84" s="23" t="s">
        <v>14</v>
      </c>
      <c r="E84" s="24">
        <v>0.56000000000000005</v>
      </c>
      <c r="F84" s="25">
        <v>3.6999999999999998E-2</v>
      </c>
      <c r="G84" s="26">
        <v>0.04</v>
      </c>
      <c r="H84" s="27">
        <v>0.48300000000000004</v>
      </c>
      <c r="I84" s="183"/>
      <c r="J84" s="174"/>
    </row>
    <row r="85" spans="1:10" s="34" customFormat="1" ht="15.75" x14ac:dyDescent="0.25">
      <c r="A85" s="149">
        <v>40</v>
      </c>
      <c r="B85" s="136" t="s">
        <v>121</v>
      </c>
      <c r="C85" s="118"/>
      <c r="D85" s="35" t="s">
        <v>122</v>
      </c>
      <c r="E85" s="39">
        <v>0</v>
      </c>
      <c r="F85" s="38">
        <v>0</v>
      </c>
      <c r="G85" s="13">
        <v>0</v>
      </c>
      <c r="H85" s="13">
        <v>0</v>
      </c>
      <c r="I85" s="175" t="s">
        <v>123</v>
      </c>
      <c r="J85" s="165">
        <v>42780</v>
      </c>
    </row>
    <row r="86" spans="1:10" s="34" customFormat="1" ht="15.75" x14ac:dyDescent="0.25">
      <c r="A86" s="155"/>
      <c r="B86" s="157"/>
      <c r="C86" s="157"/>
      <c r="D86" s="52" t="s">
        <v>91</v>
      </c>
      <c r="E86" s="53">
        <v>6.3</v>
      </c>
      <c r="F86" s="54">
        <v>2.944</v>
      </c>
      <c r="G86" s="55">
        <v>0.53</v>
      </c>
      <c r="H86" s="22">
        <v>2.8259999999999996</v>
      </c>
      <c r="I86" s="183"/>
      <c r="J86" s="191"/>
    </row>
    <row r="87" spans="1:10" ht="16.5" thickBot="1" x14ac:dyDescent="0.3">
      <c r="A87" s="150"/>
      <c r="B87" s="130"/>
      <c r="C87" s="130"/>
      <c r="D87" s="14" t="s">
        <v>14</v>
      </c>
      <c r="E87" s="15">
        <v>0.88200000000000001</v>
      </c>
      <c r="F87" s="56">
        <v>4.5999999999999999E-2</v>
      </c>
      <c r="G87" s="17">
        <v>0</v>
      </c>
      <c r="H87" s="18">
        <v>0.83599999999999997</v>
      </c>
      <c r="I87" s="176"/>
      <c r="J87" s="166"/>
    </row>
    <row r="88" spans="1:10" s="34" customFormat="1" ht="29.25" customHeight="1" x14ac:dyDescent="0.25">
      <c r="A88" s="149">
        <v>41</v>
      </c>
      <c r="B88" s="136" t="s">
        <v>124</v>
      </c>
      <c r="C88" s="118"/>
      <c r="D88" s="51" t="s">
        <v>122</v>
      </c>
      <c r="E88" s="36">
        <v>0</v>
      </c>
      <c r="F88" s="57">
        <v>0</v>
      </c>
      <c r="G88" s="58">
        <v>0</v>
      </c>
      <c r="H88" s="13">
        <v>0</v>
      </c>
      <c r="I88" s="175" t="s">
        <v>125</v>
      </c>
      <c r="J88" s="173">
        <v>42775</v>
      </c>
    </row>
    <row r="89" spans="1:10" s="34" customFormat="1" ht="16.5" thickBot="1" x14ac:dyDescent="0.3">
      <c r="A89" s="150"/>
      <c r="B89" s="130"/>
      <c r="C89" s="130"/>
      <c r="D89" s="59" t="s">
        <v>87</v>
      </c>
      <c r="E89" s="60">
        <v>6.3</v>
      </c>
      <c r="F89" s="56">
        <v>4.2770000000000001</v>
      </c>
      <c r="G89" s="61">
        <v>1.45614</v>
      </c>
      <c r="H89" s="18">
        <v>0.5668599999999997</v>
      </c>
      <c r="I89" s="176"/>
      <c r="J89" s="174"/>
    </row>
    <row r="90" spans="1:10" s="34" customFormat="1" ht="31.5" customHeight="1" x14ac:dyDescent="0.25">
      <c r="A90" s="142">
        <v>42</v>
      </c>
      <c r="B90" s="136" t="s">
        <v>126</v>
      </c>
      <c r="C90" s="118"/>
      <c r="D90" s="51" t="s">
        <v>122</v>
      </c>
      <c r="E90" s="36">
        <v>0</v>
      </c>
      <c r="F90" s="57">
        <v>0</v>
      </c>
      <c r="G90" s="58">
        <v>0</v>
      </c>
      <c r="H90" s="13">
        <v>0</v>
      </c>
      <c r="I90" s="175" t="s">
        <v>127</v>
      </c>
      <c r="J90" s="165">
        <v>42775</v>
      </c>
    </row>
    <row r="91" spans="1:10" s="34" customFormat="1" ht="27.75" customHeight="1" thickBot="1" x14ac:dyDescent="0.3">
      <c r="A91" s="129"/>
      <c r="B91" s="130"/>
      <c r="C91" s="130"/>
      <c r="D91" s="59" t="s">
        <v>87</v>
      </c>
      <c r="E91" s="82">
        <v>6.3</v>
      </c>
      <c r="F91" s="62">
        <v>3.8940000000000001</v>
      </c>
      <c r="G91" s="61">
        <v>0.66100000000000003</v>
      </c>
      <c r="H91" s="18">
        <v>1.7449999999999997</v>
      </c>
      <c r="I91" s="176"/>
      <c r="J91" s="166"/>
    </row>
    <row r="92" spans="1:10" s="34" customFormat="1" ht="15.75" x14ac:dyDescent="0.25">
      <c r="A92" s="138">
        <v>43</v>
      </c>
      <c r="B92" s="140" t="s">
        <v>128</v>
      </c>
      <c r="C92" s="133"/>
      <c r="D92" s="63" t="s">
        <v>122</v>
      </c>
      <c r="E92" s="20">
        <v>0</v>
      </c>
      <c r="F92" s="64">
        <v>0</v>
      </c>
      <c r="G92" s="65">
        <v>0</v>
      </c>
      <c r="H92" s="22">
        <v>0</v>
      </c>
      <c r="I92" s="183" t="s">
        <v>129</v>
      </c>
      <c r="J92" s="173">
        <v>43083</v>
      </c>
    </row>
    <row r="93" spans="1:10" s="34" customFormat="1" ht="16.5" thickBot="1" x14ac:dyDescent="0.3">
      <c r="A93" s="132"/>
      <c r="B93" s="123"/>
      <c r="C93" s="123"/>
      <c r="D93" s="66" t="s">
        <v>87</v>
      </c>
      <c r="E93" s="67">
        <v>6.3</v>
      </c>
      <c r="F93" s="68">
        <v>2.1360000000000001</v>
      </c>
      <c r="G93" s="69">
        <v>2.0420000000000003</v>
      </c>
      <c r="H93" s="27">
        <v>2.1219999999999994</v>
      </c>
      <c r="I93" s="183"/>
      <c r="J93" s="174"/>
    </row>
    <row r="94" spans="1:10" s="34" customFormat="1" ht="15.75" x14ac:dyDescent="0.25">
      <c r="A94" s="142">
        <v>44</v>
      </c>
      <c r="B94" s="136" t="s">
        <v>130</v>
      </c>
      <c r="C94" s="118"/>
      <c r="D94" s="51" t="s">
        <v>122</v>
      </c>
      <c r="E94" s="36">
        <v>0</v>
      </c>
      <c r="F94" s="57">
        <v>0</v>
      </c>
      <c r="G94" s="58">
        <v>0</v>
      </c>
      <c r="H94" s="13">
        <v>0</v>
      </c>
      <c r="I94" s="163" t="s">
        <v>131</v>
      </c>
      <c r="J94" s="165">
        <v>42786</v>
      </c>
    </row>
    <row r="95" spans="1:10" s="34" customFormat="1" ht="15.75" x14ac:dyDescent="0.25">
      <c r="A95" s="158"/>
      <c r="B95" s="159"/>
      <c r="C95" s="157"/>
      <c r="D95" s="52" t="s">
        <v>12</v>
      </c>
      <c r="E95" s="53">
        <v>10</v>
      </c>
      <c r="F95" s="54">
        <v>4.1070000000000002</v>
      </c>
      <c r="G95" s="70">
        <v>1.0609999999999999</v>
      </c>
      <c r="H95" s="22">
        <v>4.8319999999999999</v>
      </c>
      <c r="I95" s="192"/>
      <c r="J95" s="191"/>
    </row>
    <row r="96" spans="1:10" ht="16.5" thickBot="1" x14ac:dyDescent="0.3">
      <c r="A96" s="129"/>
      <c r="B96" s="130"/>
      <c r="C96" s="130"/>
      <c r="D96" s="71" t="s">
        <v>81</v>
      </c>
      <c r="E96" s="72">
        <v>0.88200000000000001</v>
      </c>
      <c r="F96" s="56">
        <v>0.2</v>
      </c>
      <c r="G96" s="17">
        <v>2.5000000000000001E-2</v>
      </c>
      <c r="H96" s="18">
        <v>0.65699999999999992</v>
      </c>
      <c r="I96" s="164"/>
      <c r="J96" s="166"/>
    </row>
    <row r="97" spans="1:10" s="34" customFormat="1" ht="15.75" x14ac:dyDescent="0.25">
      <c r="A97" s="128">
        <v>45</v>
      </c>
      <c r="B97" s="136" t="s">
        <v>132</v>
      </c>
      <c r="C97" s="118"/>
      <c r="D97" s="51" t="s">
        <v>122</v>
      </c>
      <c r="E97" s="36">
        <v>0</v>
      </c>
      <c r="F97" s="57">
        <v>0</v>
      </c>
      <c r="G97" s="58">
        <v>0</v>
      </c>
      <c r="H97" s="13">
        <v>0</v>
      </c>
      <c r="I97" s="175" t="s">
        <v>133</v>
      </c>
      <c r="J97" s="165">
        <v>42745</v>
      </c>
    </row>
    <row r="98" spans="1:10" s="34" customFormat="1" ht="16.5" thickBot="1" x14ac:dyDescent="0.3">
      <c r="A98" s="129"/>
      <c r="B98" s="130"/>
      <c r="C98" s="130"/>
      <c r="D98" s="59" t="s">
        <v>87</v>
      </c>
      <c r="E98" s="60">
        <v>4</v>
      </c>
      <c r="F98" s="56">
        <v>2.1560000000000001</v>
      </c>
      <c r="G98" s="73">
        <v>1.292</v>
      </c>
      <c r="H98" s="18">
        <v>0.55199999999999982</v>
      </c>
      <c r="I98" s="176"/>
      <c r="J98" s="166"/>
    </row>
    <row r="99" spans="1:10" s="34" customFormat="1" ht="29.25" customHeight="1" x14ac:dyDescent="0.25">
      <c r="A99" s="142">
        <v>46</v>
      </c>
      <c r="B99" s="136" t="s">
        <v>134</v>
      </c>
      <c r="C99" s="118"/>
      <c r="D99" s="51" t="s">
        <v>122</v>
      </c>
      <c r="E99" s="36">
        <v>0</v>
      </c>
      <c r="F99" s="57">
        <v>0</v>
      </c>
      <c r="G99" s="58">
        <v>0</v>
      </c>
      <c r="H99" s="13">
        <v>0</v>
      </c>
      <c r="I99" s="175" t="s">
        <v>131</v>
      </c>
      <c r="J99" s="165">
        <v>43096</v>
      </c>
    </row>
    <row r="100" spans="1:10" s="34" customFormat="1" ht="16.5" thickBot="1" x14ac:dyDescent="0.3">
      <c r="A100" s="129"/>
      <c r="B100" s="130"/>
      <c r="C100" s="130"/>
      <c r="D100" s="59" t="s">
        <v>87</v>
      </c>
      <c r="E100" s="60">
        <v>4</v>
      </c>
      <c r="F100" s="56">
        <v>1.5880000000000001</v>
      </c>
      <c r="G100" s="73">
        <v>0</v>
      </c>
      <c r="H100" s="18">
        <v>2.4119999999999999</v>
      </c>
      <c r="I100" s="176"/>
      <c r="J100" s="166"/>
    </row>
    <row r="101" spans="1:10" ht="25.5" customHeight="1" x14ac:dyDescent="0.25">
      <c r="A101" s="138">
        <v>47</v>
      </c>
      <c r="B101" s="140" t="s">
        <v>135</v>
      </c>
      <c r="C101" s="133"/>
      <c r="D101" s="74" t="s">
        <v>122</v>
      </c>
      <c r="E101" s="32">
        <v>0</v>
      </c>
      <c r="F101" s="21">
        <v>0</v>
      </c>
      <c r="G101" s="65">
        <v>0</v>
      </c>
      <c r="H101" s="22">
        <v>0</v>
      </c>
      <c r="I101" s="183" t="s">
        <v>131</v>
      </c>
      <c r="J101" s="173">
        <v>43096</v>
      </c>
    </row>
    <row r="102" spans="1:10" s="34" customFormat="1" ht="16.5" thickBot="1" x14ac:dyDescent="0.3">
      <c r="A102" s="132"/>
      <c r="B102" s="123"/>
      <c r="C102" s="123"/>
      <c r="D102" s="75" t="s">
        <v>87</v>
      </c>
      <c r="E102" s="76">
        <v>6.3</v>
      </c>
      <c r="F102" s="68">
        <v>2.472</v>
      </c>
      <c r="G102" s="77">
        <v>0</v>
      </c>
      <c r="H102" s="27">
        <v>3.8279999999999998</v>
      </c>
      <c r="I102" s="183"/>
      <c r="J102" s="174"/>
    </row>
    <row r="103" spans="1:10" ht="15.75" x14ac:dyDescent="0.25">
      <c r="A103" s="142">
        <v>48</v>
      </c>
      <c r="B103" s="136" t="s">
        <v>136</v>
      </c>
      <c r="C103" s="118"/>
      <c r="D103" s="51" t="s">
        <v>122</v>
      </c>
      <c r="E103" s="36">
        <v>0</v>
      </c>
      <c r="F103" s="38">
        <v>0</v>
      </c>
      <c r="G103" s="58">
        <v>0</v>
      </c>
      <c r="H103" s="13">
        <v>0</v>
      </c>
      <c r="I103" s="175" t="s">
        <v>137</v>
      </c>
      <c r="J103" s="165">
        <v>43004</v>
      </c>
    </row>
    <row r="104" spans="1:10" s="34" customFormat="1" ht="35.25" customHeight="1" thickBot="1" x14ac:dyDescent="0.3">
      <c r="A104" s="129"/>
      <c r="B104" s="130"/>
      <c r="C104" s="130"/>
      <c r="D104" s="59" t="s">
        <v>12</v>
      </c>
      <c r="E104" s="60">
        <v>10</v>
      </c>
      <c r="F104" s="56">
        <v>4.484</v>
      </c>
      <c r="G104" s="73">
        <v>0</v>
      </c>
      <c r="H104" s="18">
        <v>5.516</v>
      </c>
      <c r="I104" s="176"/>
      <c r="J104" s="166"/>
    </row>
    <row r="105" spans="1:10" ht="31.5" customHeight="1" x14ac:dyDescent="0.25">
      <c r="A105" s="155">
        <v>49</v>
      </c>
      <c r="B105" s="140" t="s">
        <v>138</v>
      </c>
      <c r="C105" s="133"/>
      <c r="D105" s="74" t="s">
        <v>122</v>
      </c>
      <c r="E105" s="32">
        <v>0</v>
      </c>
      <c r="F105" s="33">
        <v>0</v>
      </c>
      <c r="G105" s="65">
        <v>0</v>
      </c>
      <c r="H105" s="22">
        <v>0</v>
      </c>
      <c r="I105" s="183" t="s">
        <v>133</v>
      </c>
      <c r="J105" s="173">
        <v>42781</v>
      </c>
    </row>
    <row r="106" spans="1:10" s="34" customFormat="1" ht="22.5" customHeight="1" thickBot="1" x14ac:dyDescent="0.3">
      <c r="A106" s="155"/>
      <c r="B106" s="123"/>
      <c r="C106" s="123"/>
      <c r="D106" s="75" t="s">
        <v>12</v>
      </c>
      <c r="E106" s="76">
        <v>6.3</v>
      </c>
      <c r="F106" s="78">
        <v>2.2280000000000002</v>
      </c>
      <c r="G106" s="69">
        <v>0.66500000000000004</v>
      </c>
      <c r="H106" s="27">
        <v>3.4069999999999991</v>
      </c>
      <c r="I106" s="183"/>
      <c r="J106" s="174"/>
    </row>
    <row r="107" spans="1:10" ht="15.75" x14ac:dyDescent="0.25">
      <c r="A107" s="142">
        <v>50</v>
      </c>
      <c r="B107" s="136" t="s">
        <v>139</v>
      </c>
      <c r="C107" s="118"/>
      <c r="D107" s="51" t="s">
        <v>122</v>
      </c>
      <c r="E107" s="36">
        <v>0</v>
      </c>
      <c r="F107" s="38">
        <v>0</v>
      </c>
      <c r="G107" s="58">
        <v>0</v>
      </c>
      <c r="H107" s="13">
        <v>0</v>
      </c>
      <c r="I107" s="175" t="s">
        <v>140</v>
      </c>
      <c r="J107" s="165">
        <v>42742</v>
      </c>
    </row>
    <row r="108" spans="1:10" s="34" customFormat="1" ht="16.5" thickBot="1" x14ac:dyDescent="0.3">
      <c r="A108" s="129"/>
      <c r="B108" s="130"/>
      <c r="C108" s="130"/>
      <c r="D108" s="59" t="s">
        <v>87</v>
      </c>
      <c r="E108" s="60">
        <v>4</v>
      </c>
      <c r="F108" s="56">
        <v>1.833</v>
      </c>
      <c r="G108" s="61">
        <v>0.89400000000000002</v>
      </c>
      <c r="H108" s="18">
        <v>1.2729999999999997</v>
      </c>
      <c r="I108" s="176"/>
      <c r="J108" s="166"/>
    </row>
    <row r="109" spans="1:10" ht="31.5" customHeight="1" x14ac:dyDescent="0.25">
      <c r="A109" s="138">
        <v>51</v>
      </c>
      <c r="B109" s="140" t="s">
        <v>141</v>
      </c>
      <c r="C109" s="133"/>
      <c r="D109" s="74" t="s">
        <v>122</v>
      </c>
      <c r="E109" s="32">
        <v>0</v>
      </c>
      <c r="F109" s="33">
        <v>0</v>
      </c>
      <c r="G109" s="65">
        <v>0</v>
      </c>
      <c r="H109" s="22">
        <v>0</v>
      </c>
      <c r="I109" s="183" t="s">
        <v>142</v>
      </c>
      <c r="J109" s="173">
        <v>42726</v>
      </c>
    </row>
    <row r="110" spans="1:10" s="34" customFormat="1" ht="16.5" thickBot="1" x14ac:dyDescent="0.3">
      <c r="A110" s="132"/>
      <c r="B110" s="123"/>
      <c r="C110" s="123"/>
      <c r="D110" s="75" t="s">
        <v>12</v>
      </c>
      <c r="E110" s="76">
        <v>6.3</v>
      </c>
      <c r="F110" s="78">
        <v>1.468</v>
      </c>
      <c r="G110" s="69">
        <v>0.92</v>
      </c>
      <c r="H110" s="27">
        <v>3.9119999999999999</v>
      </c>
      <c r="I110" s="183"/>
      <c r="J110" s="174"/>
    </row>
    <row r="111" spans="1:10" ht="31.5" customHeight="1" x14ac:dyDescent="0.25">
      <c r="A111" s="128">
        <v>52</v>
      </c>
      <c r="B111" s="136" t="s">
        <v>143</v>
      </c>
      <c r="C111" s="118"/>
      <c r="D111" s="51" t="s">
        <v>122</v>
      </c>
      <c r="E111" s="36">
        <v>0</v>
      </c>
      <c r="F111" s="38">
        <v>0</v>
      </c>
      <c r="G111" s="58">
        <v>0</v>
      </c>
      <c r="H111" s="13">
        <v>0</v>
      </c>
      <c r="I111" s="189" t="s">
        <v>144</v>
      </c>
      <c r="J111" s="165">
        <v>42741</v>
      </c>
    </row>
    <row r="112" spans="1:10" s="34" customFormat="1" ht="21.75" customHeight="1" thickBot="1" x14ac:dyDescent="0.3">
      <c r="A112" s="129"/>
      <c r="B112" s="130"/>
      <c r="C112" s="130"/>
      <c r="D112" s="59" t="s">
        <v>87</v>
      </c>
      <c r="E112" s="60">
        <v>6.3</v>
      </c>
      <c r="F112" s="56">
        <v>2.1589999999999998</v>
      </c>
      <c r="G112" s="73">
        <v>0.24100000000000002</v>
      </c>
      <c r="H112" s="18">
        <v>3.9</v>
      </c>
      <c r="I112" s="190"/>
      <c r="J112" s="166"/>
    </row>
    <row r="113" spans="1:10" ht="26.25" customHeight="1" x14ac:dyDescent="0.25">
      <c r="A113" s="128">
        <v>53</v>
      </c>
      <c r="B113" s="136" t="s">
        <v>145</v>
      </c>
      <c r="C113" s="136"/>
      <c r="D113" s="79" t="s">
        <v>122</v>
      </c>
      <c r="E113" s="28">
        <v>0</v>
      </c>
      <c r="F113" s="12">
        <v>0</v>
      </c>
      <c r="G113" s="80">
        <v>0</v>
      </c>
      <c r="H113" s="13">
        <v>0</v>
      </c>
      <c r="I113" s="193" t="s">
        <v>146</v>
      </c>
      <c r="J113" s="170">
        <v>43049</v>
      </c>
    </row>
    <row r="114" spans="1:10" s="34" customFormat="1" ht="24" customHeight="1" thickBot="1" x14ac:dyDescent="0.3">
      <c r="A114" s="129"/>
      <c r="B114" s="137"/>
      <c r="C114" s="137"/>
      <c r="D114" s="81" t="s">
        <v>12</v>
      </c>
      <c r="E114" s="82">
        <v>10</v>
      </c>
      <c r="F114" s="62">
        <v>5.7679999999999998</v>
      </c>
      <c r="G114" s="61">
        <v>0.37492000000000003</v>
      </c>
      <c r="H114" s="18">
        <v>3.8570800000000003</v>
      </c>
      <c r="I114" s="194"/>
      <c r="J114" s="171"/>
    </row>
    <row r="115" spans="1:10" ht="31.5" customHeight="1" x14ac:dyDescent="0.25">
      <c r="A115" s="128">
        <v>54</v>
      </c>
      <c r="B115" s="118" t="s">
        <v>147</v>
      </c>
      <c r="C115" s="118"/>
      <c r="D115" s="51" t="s">
        <v>122</v>
      </c>
      <c r="E115" s="36">
        <v>0</v>
      </c>
      <c r="F115" s="38">
        <v>0</v>
      </c>
      <c r="G115" s="58">
        <v>0</v>
      </c>
      <c r="H115" s="13">
        <v>0</v>
      </c>
      <c r="I115" s="119" t="s">
        <v>146</v>
      </c>
      <c r="J115" s="161">
        <v>43100</v>
      </c>
    </row>
    <row r="116" spans="1:10" s="34" customFormat="1" ht="19.5" customHeight="1" thickBot="1" x14ac:dyDescent="0.3">
      <c r="A116" s="129"/>
      <c r="B116" s="130"/>
      <c r="C116" s="130"/>
      <c r="D116" s="59" t="s">
        <v>12</v>
      </c>
      <c r="E116" s="60">
        <v>16</v>
      </c>
      <c r="F116" s="56">
        <v>3.891</v>
      </c>
      <c r="G116" s="61">
        <v>3.1989999999999998</v>
      </c>
      <c r="H116" s="18">
        <v>8.91</v>
      </c>
      <c r="I116" s="160"/>
      <c r="J116" s="162"/>
    </row>
    <row r="117" spans="1:10" x14ac:dyDescent="0.25">
      <c r="A117" s="83"/>
      <c r="H117" s="1"/>
    </row>
    <row r="118" spans="1:10" x14ac:dyDescent="0.25">
      <c r="H118" s="1"/>
    </row>
    <row r="119" spans="1:10" x14ac:dyDescent="0.25">
      <c r="H119" s="1"/>
    </row>
    <row r="120" spans="1:10" x14ac:dyDescent="0.25">
      <c r="A120" s="86"/>
      <c r="B120" s="86"/>
      <c r="C120" s="86"/>
      <c r="H120" s="1"/>
    </row>
    <row r="121" spans="1:10" x14ac:dyDescent="0.25">
      <c r="H121" s="1"/>
    </row>
    <row r="122" spans="1:10" x14ac:dyDescent="0.25">
      <c r="H122" s="1"/>
    </row>
    <row r="123" spans="1:10" x14ac:dyDescent="0.25">
      <c r="H123" s="1"/>
    </row>
    <row r="124" spans="1:10" x14ac:dyDescent="0.25">
      <c r="H124" s="1"/>
    </row>
    <row r="125" spans="1:10" x14ac:dyDescent="0.25">
      <c r="H125" s="1"/>
    </row>
    <row r="126" spans="1:10" x14ac:dyDescent="0.25">
      <c r="H126" s="1"/>
    </row>
    <row r="127" spans="1:10" x14ac:dyDescent="0.25">
      <c r="H127" s="1"/>
    </row>
    <row r="128" spans="1:10" x14ac:dyDescent="0.25">
      <c r="H128" s="1"/>
    </row>
    <row r="129" spans="2:9" x14ac:dyDescent="0.25">
      <c r="H129" s="1"/>
    </row>
    <row r="130" spans="2:9" x14ac:dyDescent="0.25">
      <c r="B130" s="85"/>
      <c r="C130" s="85"/>
      <c r="H130" s="1"/>
      <c r="I130"/>
    </row>
    <row r="131" spans="2:9" x14ac:dyDescent="0.25">
      <c r="B131" s="85"/>
      <c r="C131" s="85"/>
      <c r="H131" s="1"/>
      <c r="I131"/>
    </row>
    <row r="132" spans="2:9" x14ac:dyDescent="0.25">
      <c r="B132" s="85"/>
      <c r="C132" s="85"/>
      <c r="H132" s="1"/>
      <c r="I132"/>
    </row>
    <row r="133" spans="2:9" x14ac:dyDescent="0.25">
      <c r="B133" s="85"/>
      <c r="C133" s="85"/>
      <c r="H133" s="1"/>
      <c r="I133"/>
    </row>
    <row r="134" spans="2:9" x14ac:dyDescent="0.25">
      <c r="B134" s="85"/>
      <c r="C134" s="85"/>
      <c r="H134" s="1"/>
      <c r="I134"/>
    </row>
    <row r="135" spans="2:9" x14ac:dyDescent="0.25">
      <c r="B135" s="85"/>
      <c r="C135" s="85"/>
      <c r="H135" s="1"/>
      <c r="I135"/>
    </row>
    <row r="136" spans="2:9" x14ac:dyDescent="0.25">
      <c r="B136" s="85"/>
      <c r="C136" s="85"/>
      <c r="H136" s="1"/>
      <c r="I136"/>
    </row>
    <row r="137" spans="2:9" x14ac:dyDescent="0.25">
      <c r="B137" s="85"/>
      <c r="C137" s="85"/>
      <c r="H137" s="1"/>
      <c r="I137"/>
    </row>
    <row r="138" spans="2:9" x14ac:dyDescent="0.25">
      <c r="B138" s="85"/>
      <c r="C138" s="85"/>
      <c r="H138" s="1"/>
      <c r="I138"/>
    </row>
    <row r="139" spans="2:9" x14ac:dyDescent="0.25">
      <c r="B139" s="85"/>
      <c r="C139" s="85"/>
      <c r="H139" s="1"/>
      <c r="I139"/>
    </row>
    <row r="140" spans="2:9" x14ac:dyDescent="0.25">
      <c r="B140" s="85"/>
      <c r="C140" s="85"/>
      <c r="H140" s="1"/>
      <c r="I140"/>
    </row>
    <row r="141" spans="2:9" x14ac:dyDescent="0.25">
      <c r="B141" s="85"/>
      <c r="C141" s="85"/>
      <c r="H141" s="1"/>
      <c r="I141"/>
    </row>
    <row r="142" spans="2:9" x14ac:dyDescent="0.25">
      <c r="B142" s="85"/>
      <c r="C142" s="85"/>
      <c r="H142" s="1"/>
      <c r="I142"/>
    </row>
    <row r="143" spans="2:9" x14ac:dyDescent="0.25">
      <c r="B143" s="85"/>
      <c r="C143" s="85"/>
      <c r="H143" s="1"/>
      <c r="I143"/>
    </row>
    <row r="144" spans="2:9" x14ac:dyDescent="0.25">
      <c r="B144" s="85"/>
      <c r="C144" s="85"/>
      <c r="H144" s="1"/>
      <c r="I144"/>
    </row>
  </sheetData>
  <mergeCells count="226">
    <mergeCell ref="I111:I112"/>
    <mergeCell ref="J111:J112"/>
    <mergeCell ref="I113:I114"/>
    <mergeCell ref="J113:J114"/>
    <mergeCell ref="I115:I116"/>
    <mergeCell ref="J115:J116"/>
    <mergeCell ref="I101:I102"/>
    <mergeCell ref="J101:J102"/>
    <mergeCell ref="I103:I104"/>
    <mergeCell ref="J103:J104"/>
    <mergeCell ref="I105:I106"/>
    <mergeCell ref="J105:J106"/>
    <mergeCell ref="I107:I108"/>
    <mergeCell ref="J107:J108"/>
    <mergeCell ref="I109:I110"/>
    <mergeCell ref="J109:J110"/>
    <mergeCell ref="I90:I91"/>
    <mergeCell ref="J90:J91"/>
    <mergeCell ref="I92:I93"/>
    <mergeCell ref="J92:J93"/>
    <mergeCell ref="I94:I96"/>
    <mergeCell ref="J94:J96"/>
    <mergeCell ref="I97:I98"/>
    <mergeCell ref="J97:J98"/>
    <mergeCell ref="I99:I100"/>
    <mergeCell ref="J99:J100"/>
    <mergeCell ref="I79:I80"/>
    <mergeCell ref="J79:J80"/>
    <mergeCell ref="I81:I82"/>
    <mergeCell ref="J81:J82"/>
    <mergeCell ref="I83:I84"/>
    <mergeCell ref="J83:J84"/>
    <mergeCell ref="I85:I87"/>
    <mergeCell ref="J85:J87"/>
    <mergeCell ref="I88:I89"/>
    <mergeCell ref="J88:J89"/>
    <mergeCell ref="I69:I70"/>
    <mergeCell ref="J69:J70"/>
    <mergeCell ref="I71:I72"/>
    <mergeCell ref="J71:J72"/>
    <mergeCell ref="I73:I74"/>
    <mergeCell ref="J73:J74"/>
    <mergeCell ref="I75:I76"/>
    <mergeCell ref="J75:J76"/>
    <mergeCell ref="I77:I78"/>
    <mergeCell ref="J77:J78"/>
    <mergeCell ref="I59:I60"/>
    <mergeCell ref="J59:J60"/>
    <mergeCell ref="I61:I62"/>
    <mergeCell ref="J61:J62"/>
    <mergeCell ref="I63:I64"/>
    <mergeCell ref="J63:J64"/>
    <mergeCell ref="I65:I66"/>
    <mergeCell ref="J65:J66"/>
    <mergeCell ref="J67:J68"/>
    <mergeCell ref="I51:I52"/>
    <mergeCell ref="J51:J52"/>
    <mergeCell ref="I53:I54"/>
    <mergeCell ref="J53:J54"/>
    <mergeCell ref="I55:I56"/>
    <mergeCell ref="J55:J56"/>
    <mergeCell ref="I57:I58"/>
    <mergeCell ref="J57:J58"/>
    <mergeCell ref="I43:I44"/>
    <mergeCell ref="J43:J44"/>
    <mergeCell ref="I45:I46"/>
    <mergeCell ref="J45:J46"/>
    <mergeCell ref="I47:I48"/>
    <mergeCell ref="J47:J48"/>
    <mergeCell ref="I49:I50"/>
    <mergeCell ref="J49:J50"/>
    <mergeCell ref="I33:I34"/>
    <mergeCell ref="J33:J34"/>
    <mergeCell ref="I35:I36"/>
    <mergeCell ref="J35:J36"/>
    <mergeCell ref="I37:I38"/>
    <mergeCell ref="J37:J38"/>
    <mergeCell ref="I39:I40"/>
    <mergeCell ref="J39:J40"/>
    <mergeCell ref="I41:I42"/>
    <mergeCell ref="J41:J42"/>
    <mergeCell ref="I23:I24"/>
    <mergeCell ref="J23:J24"/>
    <mergeCell ref="I25:I26"/>
    <mergeCell ref="J25:J26"/>
    <mergeCell ref="I27:I28"/>
    <mergeCell ref="J27:J28"/>
    <mergeCell ref="I29:I30"/>
    <mergeCell ref="J29:J30"/>
    <mergeCell ref="I31:I32"/>
    <mergeCell ref="J31:J32"/>
    <mergeCell ref="I15:I16"/>
    <mergeCell ref="J15:J16"/>
    <mergeCell ref="I17:I18"/>
    <mergeCell ref="J17:J18"/>
    <mergeCell ref="I19:I20"/>
    <mergeCell ref="J19:J20"/>
    <mergeCell ref="I21:I22"/>
    <mergeCell ref="J21:J22"/>
    <mergeCell ref="I7:I8"/>
    <mergeCell ref="J7:J8"/>
    <mergeCell ref="I9:I10"/>
    <mergeCell ref="J9:J10"/>
    <mergeCell ref="I11:I12"/>
    <mergeCell ref="J11:J12"/>
    <mergeCell ref="I13:I14"/>
    <mergeCell ref="J13:J14"/>
    <mergeCell ref="A107:A108"/>
    <mergeCell ref="B107:C108"/>
    <mergeCell ref="A109:A110"/>
    <mergeCell ref="B109:C110"/>
    <mergeCell ref="A103:A104"/>
    <mergeCell ref="A115:A116"/>
    <mergeCell ref="B115:C116"/>
    <mergeCell ref="A111:A112"/>
    <mergeCell ref="B111:C112"/>
    <mergeCell ref="A113:A114"/>
    <mergeCell ref="B113:C114"/>
    <mergeCell ref="B103:C104"/>
    <mergeCell ref="A105:A106"/>
    <mergeCell ref="B105:C106"/>
    <mergeCell ref="A99:A100"/>
    <mergeCell ref="B99:C100"/>
    <mergeCell ref="A101:A102"/>
    <mergeCell ref="B101:C102"/>
    <mergeCell ref="A94:A96"/>
    <mergeCell ref="B94:C96"/>
    <mergeCell ref="A97:A98"/>
    <mergeCell ref="B97:C98"/>
    <mergeCell ref="A90:A91"/>
    <mergeCell ref="B90:C91"/>
    <mergeCell ref="A92:A93"/>
    <mergeCell ref="B92:C93"/>
    <mergeCell ref="A85:A87"/>
    <mergeCell ref="B85:C87"/>
    <mergeCell ref="A88:A89"/>
    <mergeCell ref="B88:C89"/>
    <mergeCell ref="A81:A82"/>
    <mergeCell ref="B81:C82"/>
    <mergeCell ref="A83:A84"/>
    <mergeCell ref="B83:C84"/>
    <mergeCell ref="A77:A78"/>
    <mergeCell ref="B77:C78"/>
    <mergeCell ref="A79:A80"/>
    <mergeCell ref="B79:C80"/>
    <mergeCell ref="A73:A74"/>
    <mergeCell ref="B73:C74"/>
    <mergeCell ref="A75:A76"/>
    <mergeCell ref="B75:C76"/>
    <mergeCell ref="A57:A58"/>
    <mergeCell ref="B57:C58"/>
    <mergeCell ref="A69:A70"/>
    <mergeCell ref="B69:C70"/>
    <mergeCell ref="A71:A72"/>
    <mergeCell ref="B71:C72"/>
    <mergeCell ref="A65:A66"/>
    <mergeCell ref="B65:C66"/>
    <mergeCell ref="B67:C68"/>
    <mergeCell ref="A67:A68"/>
    <mergeCell ref="A63:A64"/>
    <mergeCell ref="B63:C64"/>
    <mergeCell ref="A51:A52"/>
    <mergeCell ref="B51:C52"/>
    <mergeCell ref="A53:A54"/>
    <mergeCell ref="B53:C54"/>
    <mergeCell ref="A59:A60"/>
    <mergeCell ref="B59:C60"/>
    <mergeCell ref="A61:A62"/>
    <mergeCell ref="B61:C62"/>
    <mergeCell ref="A55:A56"/>
    <mergeCell ref="B55:C56"/>
    <mergeCell ref="A43:A44"/>
    <mergeCell ref="B43:C44"/>
    <mergeCell ref="A45:A46"/>
    <mergeCell ref="B45:C46"/>
    <mergeCell ref="A47:A48"/>
    <mergeCell ref="B47:C48"/>
    <mergeCell ref="A49:A50"/>
    <mergeCell ref="B49:C50"/>
    <mergeCell ref="A39:A40"/>
    <mergeCell ref="B39:C40"/>
    <mergeCell ref="A41:A42"/>
    <mergeCell ref="B41:C42"/>
    <mergeCell ref="A35:A36"/>
    <mergeCell ref="B35:C36"/>
    <mergeCell ref="A37:A38"/>
    <mergeCell ref="B37:C38"/>
    <mergeCell ref="A31:A32"/>
    <mergeCell ref="B31:C32"/>
    <mergeCell ref="A33:A34"/>
    <mergeCell ref="B33:C34"/>
    <mergeCell ref="A27:A28"/>
    <mergeCell ref="B27:C28"/>
    <mergeCell ref="A29:A30"/>
    <mergeCell ref="B29:C30"/>
    <mergeCell ref="A23:A24"/>
    <mergeCell ref="B23:C24"/>
    <mergeCell ref="A25:A26"/>
    <mergeCell ref="B25:C26"/>
    <mergeCell ref="A19:A20"/>
    <mergeCell ref="B19:C20"/>
    <mergeCell ref="A21:A22"/>
    <mergeCell ref="B21:C22"/>
    <mergeCell ref="A15:A16"/>
    <mergeCell ref="B15:C16"/>
    <mergeCell ref="A17:A18"/>
    <mergeCell ref="B17:C18"/>
    <mergeCell ref="A11:A12"/>
    <mergeCell ref="B11:C12"/>
    <mergeCell ref="A13:A14"/>
    <mergeCell ref="B13:C14"/>
    <mergeCell ref="A7:A8"/>
    <mergeCell ref="B7:C8"/>
    <mergeCell ref="A9:A10"/>
    <mergeCell ref="B9:C10"/>
    <mergeCell ref="G5:G6"/>
    <mergeCell ref="A4:D4"/>
    <mergeCell ref="A5:A6"/>
    <mergeCell ref="B5:C6"/>
    <mergeCell ref="D5:D6"/>
    <mergeCell ref="E5:E6"/>
    <mergeCell ref="F5:F6"/>
    <mergeCell ref="I5:I6"/>
    <mergeCell ref="A3:J3"/>
    <mergeCell ref="H5:H6"/>
    <mergeCell ref="J5:J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31.28515625" customWidth="1"/>
    <col min="3" max="3" width="17" customWidth="1"/>
    <col min="4" max="4" width="14" customWidth="1"/>
    <col min="5" max="5" width="13.85546875" customWidth="1"/>
    <col min="6" max="6" width="13.28515625" customWidth="1"/>
    <col min="7" max="7" width="15.42578125" customWidth="1"/>
    <col min="8" max="8" width="18" customWidth="1"/>
    <col min="9" max="9" width="40" customWidth="1"/>
  </cols>
  <sheetData>
    <row r="2" spans="1:9" x14ac:dyDescent="0.25">
      <c r="A2" s="201" t="s">
        <v>319</v>
      </c>
      <c r="B2" s="201"/>
      <c r="C2" s="201"/>
      <c r="D2" s="201"/>
      <c r="E2" s="201"/>
      <c r="F2" s="201"/>
      <c r="G2" s="201"/>
      <c r="H2" s="201"/>
      <c r="I2" s="201"/>
    </row>
    <row r="4" spans="1:9" x14ac:dyDescent="0.25">
      <c r="A4" s="202" t="s">
        <v>320</v>
      </c>
      <c r="B4" s="204" t="s">
        <v>2</v>
      </c>
      <c r="C4" s="204" t="s">
        <v>3</v>
      </c>
      <c r="D4" s="204" t="s">
        <v>4</v>
      </c>
      <c r="E4" s="204" t="s">
        <v>321</v>
      </c>
      <c r="F4" s="206" t="s">
        <v>6</v>
      </c>
      <c r="G4" s="204" t="s">
        <v>7</v>
      </c>
      <c r="H4" s="204" t="s">
        <v>322</v>
      </c>
      <c r="I4" s="204" t="s">
        <v>9</v>
      </c>
    </row>
    <row r="5" spans="1:9" x14ac:dyDescent="0.25">
      <c r="A5" s="203"/>
      <c r="B5" s="205"/>
      <c r="C5" s="205"/>
      <c r="D5" s="205"/>
      <c r="E5" s="205"/>
      <c r="F5" s="207"/>
      <c r="G5" s="208"/>
      <c r="H5" s="208"/>
      <c r="I5" s="208"/>
    </row>
    <row r="6" spans="1:9" ht="15.75" x14ac:dyDescent="0.25">
      <c r="A6" s="198" t="s">
        <v>10</v>
      </c>
      <c r="B6" s="200" t="s">
        <v>323</v>
      </c>
      <c r="C6" s="101" t="s">
        <v>324</v>
      </c>
      <c r="D6" s="102">
        <v>0</v>
      </c>
      <c r="E6" s="103">
        <v>0</v>
      </c>
      <c r="F6" s="104">
        <v>0</v>
      </c>
      <c r="G6" s="105">
        <f>D6-E6-F6</f>
        <v>0</v>
      </c>
      <c r="H6" s="198" t="s">
        <v>325</v>
      </c>
      <c r="I6" s="199">
        <v>43089.791666666664</v>
      </c>
    </row>
    <row r="7" spans="1:9" ht="15.75" x14ac:dyDescent="0.25">
      <c r="A7" s="198"/>
      <c r="B7" s="197"/>
      <c r="C7" s="101" t="s">
        <v>326</v>
      </c>
      <c r="D7" s="102">
        <v>6.3</v>
      </c>
      <c r="E7" s="103">
        <v>2.544</v>
      </c>
      <c r="F7" s="104">
        <v>8.32</v>
      </c>
      <c r="G7" s="105">
        <v>0</v>
      </c>
      <c r="H7" s="198"/>
      <c r="I7" s="199"/>
    </row>
    <row r="8" spans="1:9" ht="15.75" x14ac:dyDescent="0.25">
      <c r="A8" s="195" t="s">
        <v>15</v>
      </c>
      <c r="B8" s="196" t="s">
        <v>327</v>
      </c>
      <c r="C8" s="101" t="s">
        <v>324</v>
      </c>
      <c r="D8" s="102">
        <v>0</v>
      </c>
      <c r="E8" s="103">
        <v>0</v>
      </c>
      <c r="F8" s="104">
        <v>0</v>
      </c>
      <c r="G8" s="105">
        <f t="shared" ref="G8:G34" si="0">D8-E8-F8</f>
        <v>0</v>
      </c>
      <c r="H8" s="198" t="s">
        <v>328</v>
      </c>
      <c r="I8" s="199">
        <v>43089.708333333336</v>
      </c>
    </row>
    <row r="9" spans="1:9" ht="15.75" x14ac:dyDescent="0.25">
      <c r="A9" s="195"/>
      <c r="B9" s="197"/>
      <c r="C9" s="101" t="s">
        <v>329</v>
      </c>
      <c r="D9" s="102">
        <v>10</v>
      </c>
      <c r="E9" s="106">
        <v>4.9950000000000001</v>
      </c>
      <c r="F9" s="104">
        <v>21.9</v>
      </c>
      <c r="G9" s="105">
        <v>0</v>
      </c>
      <c r="H9" s="198"/>
      <c r="I9" s="199"/>
    </row>
    <row r="10" spans="1:9" ht="15.75" x14ac:dyDescent="0.25">
      <c r="A10" s="195" t="s">
        <v>18</v>
      </c>
      <c r="B10" s="196" t="s">
        <v>330</v>
      </c>
      <c r="C10" s="101" t="s">
        <v>324</v>
      </c>
      <c r="D10" s="102">
        <v>0</v>
      </c>
      <c r="E10" s="106">
        <v>0</v>
      </c>
      <c r="F10" s="104">
        <v>0</v>
      </c>
      <c r="G10" s="105">
        <f t="shared" si="0"/>
        <v>0</v>
      </c>
      <c r="H10" s="198" t="s">
        <v>325</v>
      </c>
      <c r="I10" s="199">
        <v>43089.791666666664</v>
      </c>
    </row>
    <row r="11" spans="1:9" ht="15.75" x14ac:dyDescent="0.25">
      <c r="A11" s="195"/>
      <c r="B11" s="197"/>
      <c r="C11" s="101" t="s">
        <v>326</v>
      </c>
      <c r="D11" s="102">
        <v>10</v>
      </c>
      <c r="E11" s="106">
        <v>2.8410000000000002</v>
      </c>
      <c r="F11" s="104">
        <v>11.94</v>
      </c>
      <c r="G11" s="105">
        <v>0</v>
      </c>
      <c r="H11" s="198"/>
      <c r="I11" s="199"/>
    </row>
    <row r="12" spans="1:9" ht="15.75" x14ac:dyDescent="0.25">
      <c r="A12" s="195" t="s">
        <v>21</v>
      </c>
      <c r="B12" s="196" t="s">
        <v>331</v>
      </c>
      <c r="C12" s="101" t="s">
        <v>324</v>
      </c>
      <c r="D12" s="102">
        <v>0</v>
      </c>
      <c r="E12" s="106">
        <v>0</v>
      </c>
      <c r="F12" s="104">
        <v>0</v>
      </c>
      <c r="G12" s="105">
        <f t="shared" si="0"/>
        <v>0</v>
      </c>
      <c r="H12" s="198" t="s">
        <v>325</v>
      </c>
      <c r="I12" s="199">
        <v>43089.625</v>
      </c>
    </row>
    <row r="13" spans="1:9" ht="15.75" x14ac:dyDescent="0.25">
      <c r="A13" s="195"/>
      <c r="B13" s="197"/>
      <c r="C13" s="101" t="s">
        <v>326</v>
      </c>
      <c r="D13" s="102">
        <v>6.3</v>
      </c>
      <c r="E13" s="106">
        <v>0.32</v>
      </c>
      <c r="F13" s="104">
        <v>1.6659999999999999</v>
      </c>
      <c r="G13" s="105">
        <f t="shared" si="0"/>
        <v>4.3140000000000001</v>
      </c>
      <c r="H13" s="198"/>
      <c r="I13" s="199"/>
    </row>
    <row r="14" spans="1:9" ht="15.75" x14ac:dyDescent="0.25">
      <c r="A14" s="195" t="s">
        <v>24</v>
      </c>
      <c r="B14" s="196" t="s">
        <v>332</v>
      </c>
      <c r="C14" s="101" t="s">
        <v>324</v>
      </c>
      <c r="D14" s="102">
        <v>0</v>
      </c>
      <c r="E14" s="106">
        <v>0</v>
      </c>
      <c r="F14" s="104">
        <v>0</v>
      </c>
      <c r="G14" s="105">
        <f t="shared" si="0"/>
        <v>0</v>
      </c>
      <c r="H14" s="198" t="s">
        <v>333</v>
      </c>
      <c r="I14" s="199">
        <v>43089.583333333336</v>
      </c>
    </row>
    <row r="15" spans="1:9" ht="15.75" x14ac:dyDescent="0.25">
      <c r="A15" s="195"/>
      <c r="B15" s="197"/>
      <c r="C15" s="101" t="s">
        <v>329</v>
      </c>
      <c r="D15" s="102">
        <v>6.3</v>
      </c>
      <c r="E15" s="106">
        <v>0.1</v>
      </c>
      <c r="F15" s="104">
        <v>0.5</v>
      </c>
      <c r="G15" s="105">
        <f t="shared" si="0"/>
        <v>5.7</v>
      </c>
      <c r="H15" s="198"/>
      <c r="I15" s="199"/>
    </row>
    <row r="16" spans="1:9" ht="15.75" x14ac:dyDescent="0.25">
      <c r="A16" s="195" t="s">
        <v>27</v>
      </c>
      <c r="B16" s="196" t="s">
        <v>334</v>
      </c>
      <c r="C16" s="101" t="s">
        <v>324</v>
      </c>
      <c r="D16" s="102">
        <v>0</v>
      </c>
      <c r="E16" s="106">
        <v>0</v>
      </c>
      <c r="F16" s="104">
        <v>0</v>
      </c>
      <c r="G16" s="105">
        <f t="shared" si="0"/>
        <v>0</v>
      </c>
      <c r="H16" s="198" t="s">
        <v>335</v>
      </c>
      <c r="I16" s="199">
        <v>43089.791666666664</v>
      </c>
    </row>
    <row r="17" spans="1:9" ht="15.75" x14ac:dyDescent="0.25">
      <c r="A17" s="195"/>
      <c r="B17" s="197"/>
      <c r="C17" s="101" t="s">
        <v>329</v>
      </c>
      <c r="D17" s="102">
        <v>4</v>
      </c>
      <c r="E17" s="106">
        <v>0.28699999999999998</v>
      </c>
      <c r="F17" s="104">
        <v>1.5940000000000001</v>
      </c>
      <c r="G17" s="105">
        <f t="shared" si="0"/>
        <v>2.1189999999999998</v>
      </c>
      <c r="H17" s="198"/>
      <c r="I17" s="199"/>
    </row>
    <row r="18" spans="1:9" ht="15.75" x14ac:dyDescent="0.25">
      <c r="A18" s="195" t="s">
        <v>30</v>
      </c>
      <c r="B18" s="196" t="s">
        <v>336</v>
      </c>
      <c r="C18" s="101" t="s">
        <v>324</v>
      </c>
      <c r="D18" s="102">
        <v>0</v>
      </c>
      <c r="E18" s="106">
        <v>0</v>
      </c>
      <c r="F18" s="104">
        <v>0</v>
      </c>
      <c r="G18" s="105">
        <f t="shared" si="0"/>
        <v>0</v>
      </c>
      <c r="H18" s="198" t="s">
        <v>335</v>
      </c>
      <c r="I18" s="199">
        <v>43089.791666666664</v>
      </c>
    </row>
    <row r="19" spans="1:9" ht="15.75" x14ac:dyDescent="0.25">
      <c r="A19" s="195"/>
      <c r="B19" s="197"/>
      <c r="C19" s="101" t="s">
        <v>329</v>
      </c>
      <c r="D19" s="102">
        <v>4</v>
      </c>
      <c r="E19" s="106">
        <v>0</v>
      </c>
      <c r="F19" s="104">
        <v>0.66</v>
      </c>
      <c r="G19" s="105">
        <f t="shared" si="0"/>
        <v>3.34</v>
      </c>
      <c r="H19" s="198"/>
      <c r="I19" s="199"/>
    </row>
    <row r="20" spans="1:9" ht="15.75" x14ac:dyDescent="0.25">
      <c r="A20" s="195" t="s">
        <v>33</v>
      </c>
      <c r="B20" s="196" t="s">
        <v>337</v>
      </c>
      <c r="C20" s="101" t="s">
        <v>324</v>
      </c>
      <c r="D20" s="102">
        <v>0</v>
      </c>
      <c r="E20" s="106">
        <v>0</v>
      </c>
      <c r="F20" s="104">
        <v>0</v>
      </c>
      <c r="G20" s="105">
        <f t="shared" si="0"/>
        <v>0</v>
      </c>
      <c r="H20" s="198" t="s">
        <v>338</v>
      </c>
      <c r="I20" s="199">
        <v>43089.375</v>
      </c>
    </row>
    <row r="21" spans="1:9" ht="15.75" x14ac:dyDescent="0.25">
      <c r="A21" s="195"/>
      <c r="B21" s="197"/>
      <c r="C21" s="101" t="s">
        <v>329</v>
      </c>
      <c r="D21" s="102">
        <v>6.3</v>
      </c>
      <c r="E21" s="106">
        <v>1.022</v>
      </c>
      <c r="F21" s="104">
        <v>0.89</v>
      </c>
      <c r="G21" s="105">
        <f t="shared" si="0"/>
        <v>4.3879999999999999</v>
      </c>
      <c r="H21" s="198"/>
      <c r="I21" s="199"/>
    </row>
    <row r="22" spans="1:9" ht="15.75" x14ac:dyDescent="0.25">
      <c r="A22" s="195" t="s">
        <v>36</v>
      </c>
      <c r="B22" s="196" t="s">
        <v>339</v>
      </c>
      <c r="C22" s="101" t="s">
        <v>324</v>
      </c>
      <c r="D22" s="102">
        <v>0</v>
      </c>
      <c r="E22" s="106">
        <v>0</v>
      </c>
      <c r="F22" s="104">
        <v>0</v>
      </c>
      <c r="G22" s="105">
        <f t="shared" si="0"/>
        <v>0</v>
      </c>
      <c r="H22" s="198" t="s">
        <v>340</v>
      </c>
      <c r="I22" s="199">
        <v>43089.416666666664</v>
      </c>
    </row>
    <row r="23" spans="1:9" ht="15.75" x14ac:dyDescent="0.25">
      <c r="A23" s="195"/>
      <c r="B23" s="197"/>
      <c r="C23" s="101" t="s">
        <v>326</v>
      </c>
      <c r="D23" s="102">
        <v>6.3</v>
      </c>
      <c r="E23" s="106">
        <v>1.6719999999999999</v>
      </c>
      <c r="F23" s="104">
        <v>4.2149999999999999</v>
      </c>
      <c r="G23" s="105">
        <f t="shared" si="0"/>
        <v>0.41300000000000026</v>
      </c>
      <c r="H23" s="198"/>
      <c r="I23" s="199"/>
    </row>
    <row r="24" spans="1:9" ht="15.75" x14ac:dyDescent="0.25">
      <c r="A24" s="195" t="s">
        <v>39</v>
      </c>
      <c r="B24" s="196" t="s">
        <v>341</v>
      </c>
      <c r="C24" s="101" t="s">
        <v>324</v>
      </c>
      <c r="D24" s="102">
        <v>0</v>
      </c>
      <c r="E24" s="106">
        <v>0</v>
      </c>
      <c r="F24" s="104">
        <v>0</v>
      </c>
      <c r="G24" s="105">
        <f t="shared" si="0"/>
        <v>0</v>
      </c>
      <c r="H24" s="198" t="s">
        <v>342</v>
      </c>
      <c r="I24" s="199">
        <v>43089.833333333336</v>
      </c>
    </row>
    <row r="25" spans="1:9" ht="15.75" x14ac:dyDescent="0.25">
      <c r="A25" s="195"/>
      <c r="B25" s="197"/>
      <c r="C25" s="101" t="s">
        <v>329</v>
      </c>
      <c r="D25" s="102">
        <v>4</v>
      </c>
      <c r="E25" s="106">
        <v>0.32500000000000001</v>
      </c>
      <c r="F25" s="104">
        <v>1.88</v>
      </c>
      <c r="G25" s="105">
        <f t="shared" si="0"/>
        <v>1.7949999999999999</v>
      </c>
      <c r="H25" s="198"/>
      <c r="I25" s="199"/>
    </row>
    <row r="26" spans="1:9" ht="15.75" x14ac:dyDescent="0.25">
      <c r="A26" s="195" t="s">
        <v>42</v>
      </c>
      <c r="B26" s="196" t="s">
        <v>343</v>
      </c>
      <c r="C26" s="101" t="s">
        <v>324</v>
      </c>
      <c r="D26" s="102">
        <v>0</v>
      </c>
      <c r="E26" s="106">
        <v>0</v>
      </c>
      <c r="F26" s="104">
        <v>0</v>
      </c>
      <c r="G26" s="105">
        <f t="shared" si="0"/>
        <v>0</v>
      </c>
      <c r="H26" s="198" t="s">
        <v>344</v>
      </c>
      <c r="I26" s="199">
        <v>43089.583333333336</v>
      </c>
    </row>
    <row r="27" spans="1:9" ht="15.75" x14ac:dyDescent="0.25">
      <c r="A27" s="195"/>
      <c r="B27" s="197"/>
      <c r="C27" s="101" t="s">
        <v>329</v>
      </c>
      <c r="D27" s="102">
        <v>4</v>
      </c>
      <c r="E27" s="106">
        <v>0.41799999999999998</v>
      </c>
      <c r="F27" s="104">
        <v>1.69</v>
      </c>
      <c r="G27" s="105">
        <f t="shared" si="0"/>
        <v>1.8919999999999999</v>
      </c>
      <c r="H27" s="198"/>
      <c r="I27" s="199"/>
    </row>
    <row r="28" spans="1:9" ht="15.75" x14ac:dyDescent="0.25">
      <c r="A28" s="195" t="s">
        <v>45</v>
      </c>
      <c r="B28" s="196" t="s">
        <v>345</v>
      </c>
      <c r="C28" s="101" t="s">
        <v>324</v>
      </c>
      <c r="D28" s="102">
        <v>0</v>
      </c>
      <c r="E28" s="106">
        <v>0</v>
      </c>
      <c r="F28" s="104">
        <v>0</v>
      </c>
      <c r="G28" s="105">
        <f t="shared" si="0"/>
        <v>0</v>
      </c>
      <c r="H28" s="198" t="s">
        <v>342</v>
      </c>
      <c r="I28" s="199">
        <v>43089.708333333336</v>
      </c>
    </row>
    <row r="29" spans="1:9" ht="15.75" x14ac:dyDescent="0.25">
      <c r="A29" s="195"/>
      <c r="B29" s="197"/>
      <c r="C29" s="101" t="s">
        <v>329</v>
      </c>
      <c r="D29" s="102">
        <v>4</v>
      </c>
      <c r="E29" s="106">
        <v>1.619</v>
      </c>
      <c r="F29" s="104">
        <v>8.67</v>
      </c>
      <c r="G29" s="105">
        <v>0</v>
      </c>
      <c r="H29" s="198"/>
      <c r="I29" s="199"/>
    </row>
    <row r="30" spans="1:9" ht="15.75" x14ac:dyDescent="0.25">
      <c r="A30" s="195" t="s">
        <v>48</v>
      </c>
      <c r="B30" s="196" t="s">
        <v>346</v>
      </c>
      <c r="C30" s="101" t="s">
        <v>324</v>
      </c>
      <c r="D30" s="102">
        <v>0</v>
      </c>
      <c r="E30" s="106">
        <v>0</v>
      </c>
      <c r="F30" s="104">
        <v>0</v>
      </c>
      <c r="G30" s="105">
        <f t="shared" si="0"/>
        <v>0</v>
      </c>
      <c r="H30" s="198" t="s">
        <v>347</v>
      </c>
      <c r="I30" s="199">
        <v>43089.708333333336</v>
      </c>
    </row>
    <row r="31" spans="1:9" ht="15.75" x14ac:dyDescent="0.25">
      <c r="A31" s="195"/>
      <c r="B31" s="197"/>
      <c r="C31" s="101" t="s">
        <v>329</v>
      </c>
      <c r="D31" s="102">
        <v>4</v>
      </c>
      <c r="E31" s="106">
        <v>0.81699999999999995</v>
      </c>
      <c r="F31" s="104">
        <v>0.36</v>
      </c>
      <c r="G31" s="105">
        <f t="shared" si="0"/>
        <v>2.823</v>
      </c>
      <c r="H31" s="198"/>
      <c r="I31" s="199"/>
    </row>
    <row r="32" spans="1:9" ht="15.75" x14ac:dyDescent="0.25">
      <c r="A32" s="195" t="s">
        <v>348</v>
      </c>
      <c r="B32" s="196" t="s">
        <v>349</v>
      </c>
      <c r="C32" s="101" t="s">
        <v>324</v>
      </c>
      <c r="D32" s="102">
        <v>0</v>
      </c>
      <c r="E32" s="106">
        <v>0</v>
      </c>
      <c r="F32" s="104">
        <v>0</v>
      </c>
      <c r="G32" s="105">
        <f t="shared" si="0"/>
        <v>0</v>
      </c>
      <c r="H32" s="198" t="s">
        <v>347</v>
      </c>
      <c r="I32" s="199">
        <v>43089.416666666664</v>
      </c>
    </row>
    <row r="33" spans="1:9" ht="15.75" x14ac:dyDescent="0.25">
      <c r="A33" s="195"/>
      <c r="B33" s="197"/>
      <c r="C33" s="101" t="s">
        <v>326</v>
      </c>
      <c r="D33" s="102">
        <v>6.3</v>
      </c>
      <c r="E33" s="106">
        <v>1.0720000000000001</v>
      </c>
      <c r="F33" s="104">
        <v>4</v>
      </c>
      <c r="G33" s="105">
        <f t="shared" si="0"/>
        <v>1.2279999999999998</v>
      </c>
      <c r="H33" s="198"/>
      <c r="I33" s="199"/>
    </row>
    <row r="34" spans="1:9" ht="15.75" x14ac:dyDescent="0.25">
      <c r="A34" s="195" t="s">
        <v>54</v>
      </c>
      <c r="B34" s="196" t="s">
        <v>350</v>
      </c>
      <c r="C34" s="101" t="s">
        <v>324</v>
      </c>
      <c r="D34" s="102">
        <v>0</v>
      </c>
      <c r="E34" s="106">
        <v>0</v>
      </c>
      <c r="F34" s="104">
        <v>0</v>
      </c>
      <c r="G34" s="105">
        <f t="shared" si="0"/>
        <v>0</v>
      </c>
      <c r="H34" s="198" t="s">
        <v>351</v>
      </c>
      <c r="I34" s="199">
        <v>43089.166666666664</v>
      </c>
    </row>
    <row r="35" spans="1:9" ht="15.75" x14ac:dyDescent="0.25">
      <c r="A35" s="195"/>
      <c r="B35" s="197"/>
      <c r="C35" s="101" t="s">
        <v>329</v>
      </c>
      <c r="D35" s="102">
        <v>6.3</v>
      </c>
      <c r="E35" s="106">
        <v>8.4700000000000006</v>
      </c>
      <c r="F35" s="104">
        <v>8.9499999999999993</v>
      </c>
      <c r="G35" s="105">
        <v>0</v>
      </c>
      <c r="H35" s="198"/>
      <c r="I35" s="199"/>
    </row>
  </sheetData>
  <mergeCells count="70">
    <mergeCell ref="A2:I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A6:A7"/>
    <mergeCell ref="B6:B7"/>
    <mergeCell ref="H6:H7"/>
    <mergeCell ref="I6:I7"/>
    <mergeCell ref="A8:A9"/>
    <mergeCell ref="B8:B9"/>
    <mergeCell ref="H8:H9"/>
    <mergeCell ref="I8:I9"/>
    <mergeCell ref="A10:A11"/>
    <mergeCell ref="B10:B11"/>
    <mergeCell ref="H10:H11"/>
    <mergeCell ref="I10:I11"/>
    <mergeCell ref="A12:A13"/>
    <mergeCell ref="B12:B13"/>
    <mergeCell ref="H12:H13"/>
    <mergeCell ref="I12:I13"/>
    <mergeCell ref="A14:A15"/>
    <mergeCell ref="B14:B15"/>
    <mergeCell ref="H14:H15"/>
    <mergeCell ref="I14:I15"/>
    <mergeCell ref="A16:A17"/>
    <mergeCell ref="B16:B17"/>
    <mergeCell ref="H16:H17"/>
    <mergeCell ref="I16:I17"/>
    <mergeCell ref="A18:A19"/>
    <mergeCell ref="B18:B19"/>
    <mergeCell ref="H18:H19"/>
    <mergeCell ref="I18:I19"/>
    <mergeCell ref="A20:A21"/>
    <mergeCell ref="B20:B21"/>
    <mergeCell ref="H20:H21"/>
    <mergeCell ref="I20:I21"/>
    <mergeCell ref="A22:A23"/>
    <mergeCell ref="B22:B23"/>
    <mergeCell ref="H22:H23"/>
    <mergeCell ref="I22:I23"/>
    <mergeCell ref="A24:A25"/>
    <mergeCell ref="B24:B25"/>
    <mergeCell ref="H24:H25"/>
    <mergeCell ref="I24:I25"/>
    <mergeCell ref="A26:A27"/>
    <mergeCell ref="B26:B27"/>
    <mergeCell ref="H26:H27"/>
    <mergeCell ref="I26:I27"/>
    <mergeCell ref="A28:A29"/>
    <mergeCell ref="B28:B29"/>
    <mergeCell ref="H28:H29"/>
    <mergeCell ref="I28:I29"/>
    <mergeCell ref="A34:A35"/>
    <mergeCell ref="B34:B35"/>
    <mergeCell ref="H34:H35"/>
    <mergeCell ref="I34:I35"/>
    <mergeCell ref="A30:A31"/>
    <mergeCell ref="B30:B31"/>
    <mergeCell ref="H30:H31"/>
    <mergeCell ref="I30:I31"/>
    <mergeCell ref="A32:A33"/>
    <mergeCell ref="B32:B33"/>
    <mergeCell ref="H32:H33"/>
    <mergeCell ref="I32:I3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0"/>
  <sheetViews>
    <sheetView workbookViewId="0">
      <selection activeCell="I4" sqref="I4"/>
    </sheetView>
  </sheetViews>
  <sheetFormatPr defaultRowHeight="15" x14ac:dyDescent="0.25"/>
  <cols>
    <col min="1" max="1" width="19" customWidth="1"/>
    <col min="2" max="2" width="21.140625" customWidth="1"/>
    <col min="3" max="3" width="18.7109375" customWidth="1"/>
    <col min="4" max="4" width="21.28515625" customWidth="1"/>
    <col min="5" max="5" width="28.7109375" customWidth="1"/>
  </cols>
  <sheetData>
    <row r="1" spans="1:5" ht="55.5" customHeight="1" x14ac:dyDescent="0.25">
      <c r="A1" s="209" t="s">
        <v>152</v>
      </c>
      <c r="B1" s="209"/>
      <c r="C1" s="209"/>
      <c r="D1" s="209"/>
      <c r="E1" s="209"/>
    </row>
    <row r="2" spans="1:5" x14ac:dyDescent="0.25">
      <c r="A2" s="92"/>
      <c r="B2" s="93"/>
      <c r="C2" s="94"/>
      <c r="D2" s="94"/>
      <c r="E2" s="94"/>
    </row>
    <row r="3" spans="1:5" x14ac:dyDescent="0.25">
      <c r="A3" s="210" t="s">
        <v>153</v>
      </c>
      <c r="B3" s="210" t="s">
        <v>154</v>
      </c>
      <c r="C3" s="198" t="s">
        <v>155</v>
      </c>
      <c r="D3" s="198" t="s">
        <v>156</v>
      </c>
      <c r="E3" s="198" t="s">
        <v>157</v>
      </c>
    </row>
    <row r="4" spans="1:5" ht="97.5" customHeight="1" x14ac:dyDescent="0.25">
      <c r="A4" s="210"/>
      <c r="B4" s="210"/>
      <c r="C4" s="198"/>
      <c r="D4" s="198"/>
      <c r="E4" s="198"/>
    </row>
    <row r="5" spans="1:5" x14ac:dyDescent="0.25">
      <c r="A5" s="94" t="s">
        <v>158</v>
      </c>
      <c r="B5" s="95" t="s">
        <v>159</v>
      </c>
      <c r="C5" s="96">
        <v>-148</v>
      </c>
      <c r="D5" s="96">
        <v>-164.2</v>
      </c>
      <c r="E5" s="96">
        <v>-168.3</v>
      </c>
    </row>
    <row r="6" spans="1:5" x14ac:dyDescent="0.25">
      <c r="A6" s="94" t="s">
        <v>160</v>
      </c>
      <c r="B6" s="95" t="s">
        <v>159</v>
      </c>
      <c r="C6" s="96">
        <v>-315.2</v>
      </c>
      <c r="D6" s="96">
        <v>-312.8</v>
      </c>
      <c r="E6" s="96">
        <v>-312.8</v>
      </c>
    </row>
    <row r="7" spans="1:5" x14ac:dyDescent="0.25">
      <c r="A7" s="94" t="s">
        <v>161</v>
      </c>
      <c r="B7" s="95" t="s">
        <v>162</v>
      </c>
      <c r="C7" s="96">
        <v>295.2</v>
      </c>
      <c r="D7" s="97">
        <v>217.5</v>
      </c>
      <c r="E7" s="97">
        <v>212.5</v>
      </c>
    </row>
    <row r="8" spans="1:5" x14ac:dyDescent="0.25">
      <c r="A8" s="94" t="s">
        <v>163</v>
      </c>
      <c r="B8" s="95" t="s">
        <v>159</v>
      </c>
      <c r="C8" s="96">
        <v>246.4</v>
      </c>
      <c r="D8" s="96">
        <v>226.4</v>
      </c>
      <c r="E8" s="96">
        <v>134.80000000000001</v>
      </c>
    </row>
    <row r="9" spans="1:5" x14ac:dyDescent="0.25">
      <c r="A9" s="94" t="s">
        <v>164</v>
      </c>
      <c r="B9" s="95" t="s">
        <v>165</v>
      </c>
      <c r="C9" s="96">
        <v>653.70000000000005</v>
      </c>
      <c r="D9" s="96">
        <v>635.70000000000005</v>
      </c>
      <c r="E9" s="96">
        <v>635.70000000000005</v>
      </c>
    </row>
    <row r="10" spans="1:5" x14ac:dyDescent="0.25">
      <c r="A10" s="94" t="s">
        <v>166</v>
      </c>
      <c r="B10" s="95" t="s">
        <v>162</v>
      </c>
      <c r="C10" s="98">
        <v>204.1</v>
      </c>
      <c r="D10" s="98">
        <v>204.1</v>
      </c>
      <c r="E10" s="98">
        <v>204.1</v>
      </c>
    </row>
    <row r="11" spans="1:5" x14ac:dyDescent="0.25">
      <c r="A11" s="94" t="s">
        <v>167</v>
      </c>
      <c r="B11" s="95" t="s">
        <v>168</v>
      </c>
      <c r="C11" s="98">
        <v>181.7</v>
      </c>
      <c r="D11" s="98">
        <v>120.2</v>
      </c>
      <c r="E11" s="98">
        <v>120.2</v>
      </c>
    </row>
    <row r="12" spans="1:5" x14ac:dyDescent="0.25">
      <c r="A12" s="94" t="s">
        <v>169</v>
      </c>
      <c r="B12" s="95" t="s">
        <v>162</v>
      </c>
      <c r="C12" s="98">
        <v>114.7</v>
      </c>
      <c r="D12" s="98">
        <v>114.7</v>
      </c>
      <c r="E12" s="98">
        <v>114.7</v>
      </c>
    </row>
    <row r="13" spans="1:5" x14ac:dyDescent="0.25">
      <c r="A13" s="94" t="s">
        <v>170</v>
      </c>
      <c r="B13" s="95" t="s">
        <v>159</v>
      </c>
      <c r="C13" s="98">
        <v>236.1</v>
      </c>
      <c r="D13" s="98">
        <v>236.1</v>
      </c>
      <c r="E13" s="98">
        <v>236.1</v>
      </c>
    </row>
    <row r="14" spans="1:5" x14ac:dyDescent="0.25">
      <c r="A14" s="94" t="s">
        <v>171</v>
      </c>
      <c r="B14" s="95" t="s">
        <v>162</v>
      </c>
      <c r="C14" s="94">
        <v>203.5</v>
      </c>
      <c r="D14" s="94">
        <v>203.5</v>
      </c>
      <c r="E14" s="94">
        <v>203.5</v>
      </c>
    </row>
    <row r="15" spans="1:5" x14ac:dyDescent="0.25">
      <c r="A15" s="94" t="s">
        <v>172</v>
      </c>
      <c r="B15" s="95" t="s">
        <v>162</v>
      </c>
      <c r="C15" s="94">
        <v>6.8</v>
      </c>
      <c r="D15" s="94">
        <v>-28.2</v>
      </c>
      <c r="E15" s="94">
        <v>-28.2</v>
      </c>
    </row>
    <row r="16" spans="1:5" x14ac:dyDescent="0.25">
      <c r="A16" s="94" t="s">
        <v>173</v>
      </c>
      <c r="B16" s="95" t="s">
        <v>162</v>
      </c>
      <c r="C16" s="94">
        <v>192.1</v>
      </c>
      <c r="D16" s="94">
        <v>192.1</v>
      </c>
      <c r="E16" s="94">
        <v>192.1</v>
      </c>
    </row>
    <row r="17" spans="1:5" x14ac:dyDescent="0.25">
      <c r="A17" s="94" t="s">
        <v>174</v>
      </c>
      <c r="B17" s="95" t="s">
        <v>162</v>
      </c>
      <c r="C17" s="94">
        <v>-109.5</v>
      </c>
      <c r="D17" s="94">
        <v>-152</v>
      </c>
      <c r="E17" s="94">
        <v>-152</v>
      </c>
    </row>
    <row r="18" spans="1:5" x14ac:dyDescent="0.25">
      <c r="A18" s="94" t="s">
        <v>175</v>
      </c>
      <c r="B18" s="95" t="s">
        <v>159</v>
      </c>
      <c r="C18" s="94">
        <v>-82.9</v>
      </c>
      <c r="D18" s="94">
        <v>-82.9</v>
      </c>
      <c r="E18" s="94">
        <v>-82.9</v>
      </c>
    </row>
    <row r="19" spans="1:5" x14ac:dyDescent="0.25">
      <c r="A19" s="94" t="s">
        <v>176</v>
      </c>
      <c r="B19" s="95" t="s">
        <v>159</v>
      </c>
      <c r="C19" s="94">
        <v>-291.2</v>
      </c>
      <c r="D19" s="94">
        <v>-297.60000000000002</v>
      </c>
      <c r="E19" s="94">
        <v>-297.60000000000002</v>
      </c>
    </row>
    <row r="20" spans="1:5" x14ac:dyDescent="0.25">
      <c r="A20" s="94" t="s">
        <v>177</v>
      </c>
      <c r="B20" s="95" t="s">
        <v>162</v>
      </c>
      <c r="C20" s="94">
        <v>152.4</v>
      </c>
      <c r="D20" s="94">
        <v>152.4</v>
      </c>
      <c r="E20" s="94">
        <v>152.1</v>
      </c>
    </row>
    <row r="21" spans="1:5" x14ac:dyDescent="0.25">
      <c r="A21" s="94" t="s">
        <v>178</v>
      </c>
      <c r="B21" s="95" t="s">
        <v>162</v>
      </c>
      <c r="C21" s="94">
        <v>-245.7</v>
      </c>
      <c r="D21" s="94">
        <v>-245.7</v>
      </c>
      <c r="E21" s="94">
        <v>-246</v>
      </c>
    </row>
    <row r="22" spans="1:5" x14ac:dyDescent="0.25">
      <c r="A22" s="94" t="s">
        <v>179</v>
      </c>
      <c r="B22" s="95" t="s">
        <v>162</v>
      </c>
      <c r="C22" s="94">
        <v>121.1</v>
      </c>
      <c r="D22" s="94">
        <v>133.1</v>
      </c>
      <c r="E22" s="94">
        <v>133.1</v>
      </c>
    </row>
    <row r="23" spans="1:5" x14ac:dyDescent="0.25">
      <c r="A23" s="94" t="s">
        <v>180</v>
      </c>
      <c r="B23" s="95" t="s">
        <v>162</v>
      </c>
      <c r="C23" s="94">
        <v>-40.799999999999997</v>
      </c>
      <c r="D23" s="94">
        <v>-48.3</v>
      </c>
      <c r="E23" s="94">
        <v>-57.3</v>
      </c>
    </row>
    <row r="24" spans="1:5" x14ac:dyDescent="0.25">
      <c r="A24" s="94" t="s">
        <v>181</v>
      </c>
      <c r="B24" s="95" t="s">
        <v>162</v>
      </c>
      <c r="C24" s="94">
        <v>221.7</v>
      </c>
      <c r="D24" s="94">
        <v>221.7</v>
      </c>
      <c r="E24" s="94">
        <v>221.7</v>
      </c>
    </row>
    <row r="25" spans="1:5" x14ac:dyDescent="0.25">
      <c r="A25" s="94" t="s">
        <v>182</v>
      </c>
      <c r="B25" s="95" t="s">
        <v>162</v>
      </c>
      <c r="C25" s="94">
        <v>22.6</v>
      </c>
      <c r="D25" s="94">
        <v>22.6</v>
      </c>
      <c r="E25" s="94">
        <v>22.3</v>
      </c>
    </row>
    <row r="26" spans="1:5" x14ac:dyDescent="0.25">
      <c r="A26" s="94" t="s">
        <v>183</v>
      </c>
      <c r="B26" s="95" t="s">
        <v>162</v>
      </c>
      <c r="C26" s="94">
        <v>453.3</v>
      </c>
      <c r="D26" s="94">
        <v>453.3</v>
      </c>
      <c r="E26" s="94">
        <v>453.3</v>
      </c>
    </row>
    <row r="27" spans="1:5" x14ac:dyDescent="0.25">
      <c r="A27" s="94" t="s">
        <v>184</v>
      </c>
      <c r="B27" s="95" t="s">
        <v>159</v>
      </c>
      <c r="C27" s="94">
        <v>92.9</v>
      </c>
      <c r="D27" s="94">
        <v>85.9</v>
      </c>
      <c r="E27" s="94">
        <v>85.9</v>
      </c>
    </row>
    <row r="28" spans="1:5" x14ac:dyDescent="0.25">
      <c r="A28" s="94" t="s">
        <v>185</v>
      </c>
      <c r="B28" s="95" t="s">
        <v>162</v>
      </c>
      <c r="C28" s="94">
        <v>-169.2</v>
      </c>
      <c r="D28" s="94">
        <v>-159.5</v>
      </c>
      <c r="E28" s="94">
        <v>-159.5</v>
      </c>
    </row>
    <row r="29" spans="1:5" x14ac:dyDescent="0.25">
      <c r="A29" s="94" t="s">
        <v>186</v>
      </c>
      <c r="B29" s="95" t="s">
        <v>162</v>
      </c>
      <c r="C29" s="94">
        <v>194.6</v>
      </c>
      <c r="D29" s="94">
        <v>124.6</v>
      </c>
      <c r="E29" s="94">
        <v>124.6</v>
      </c>
    </row>
    <row r="30" spans="1:5" x14ac:dyDescent="0.25">
      <c r="A30" s="94" t="s">
        <v>187</v>
      </c>
      <c r="B30" s="95" t="s">
        <v>159</v>
      </c>
      <c r="C30" s="94">
        <v>643.5</v>
      </c>
      <c r="D30" s="94">
        <v>643.5</v>
      </c>
      <c r="E30" s="94">
        <v>643.5</v>
      </c>
    </row>
    <row r="31" spans="1:5" x14ac:dyDescent="0.25">
      <c r="A31" s="94" t="s">
        <v>188</v>
      </c>
      <c r="B31" s="95" t="s">
        <v>162</v>
      </c>
      <c r="C31" s="94">
        <v>519</v>
      </c>
      <c r="D31" s="94">
        <v>519</v>
      </c>
      <c r="E31" s="94">
        <v>519</v>
      </c>
    </row>
    <row r="32" spans="1:5" x14ac:dyDescent="0.25">
      <c r="A32" s="94" t="s">
        <v>189</v>
      </c>
      <c r="B32" s="95" t="s">
        <v>190</v>
      </c>
      <c r="C32" s="94">
        <v>-31.8</v>
      </c>
      <c r="D32" s="94">
        <v>-46.8</v>
      </c>
      <c r="E32" s="94">
        <v>-89.55</v>
      </c>
    </row>
    <row r="33" spans="1:5" x14ac:dyDescent="0.25">
      <c r="A33" s="94" t="s">
        <v>191</v>
      </c>
      <c r="B33" s="95" t="s">
        <v>192</v>
      </c>
      <c r="C33" s="94">
        <v>589</v>
      </c>
      <c r="D33" s="94">
        <v>589</v>
      </c>
      <c r="E33" s="94">
        <v>589</v>
      </c>
    </row>
    <row r="34" spans="1:5" x14ac:dyDescent="0.25">
      <c r="A34" s="94" t="s">
        <v>193</v>
      </c>
      <c r="B34" s="95" t="s">
        <v>165</v>
      </c>
      <c r="C34" s="94">
        <v>40.24</v>
      </c>
      <c r="D34" s="94">
        <v>20.239999999999998</v>
      </c>
      <c r="E34" s="94">
        <v>20.239999999999998</v>
      </c>
    </row>
    <row r="35" spans="1:5" x14ac:dyDescent="0.25">
      <c r="A35" s="94" t="s">
        <v>194</v>
      </c>
      <c r="B35" s="95">
        <v>160</v>
      </c>
      <c r="C35" s="94">
        <v>99</v>
      </c>
      <c r="D35" s="94">
        <v>99</v>
      </c>
      <c r="E35" s="94">
        <v>99</v>
      </c>
    </row>
    <row r="36" spans="1:5" x14ac:dyDescent="0.25">
      <c r="A36" s="94" t="s">
        <v>195</v>
      </c>
      <c r="B36" s="95">
        <v>250</v>
      </c>
      <c r="C36" s="94">
        <v>51.7</v>
      </c>
      <c r="D36" s="94">
        <v>-1.3</v>
      </c>
      <c r="E36" s="94">
        <v>-1.3</v>
      </c>
    </row>
    <row r="37" spans="1:5" x14ac:dyDescent="0.25">
      <c r="A37" s="94" t="s">
        <v>196</v>
      </c>
      <c r="B37" s="95" t="s">
        <v>159</v>
      </c>
      <c r="C37" s="94">
        <v>5.2</v>
      </c>
      <c r="D37" s="94">
        <v>-69.8</v>
      </c>
      <c r="E37" s="94">
        <v>-69.8</v>
      </c>
    </row>
    <row r="38" spans="1:5" x14ac:dyDescent="0.25">
      <c r="A38" s="94" t="s">
        <v>197</v>
      </c>
      <c r="B38" s="95" t="s">
        <v>159</v>
      </c>
      <c r="C38" s="94">
        <v>-41.7</v>
      </c>
      <c r="D38" s="94">
        <v>-76.7</v>
      </c>
      <c r="E38" s="94">
        <v>-76.7</v>
      </c>
    </row>
    <row r="39" spans="1:5" x14ac:dyDescent="0.25">
      <c r="A39" s="94" t="s">
        <v>198</v>
      </c>
      <c r="B39" s="95" t="s">
        <v>159</v>
      </c>
      <c r="C39" s="94">
        <v>-227.7</v>
      </c>
      <c r="D39" s="94">
        <v>-237.7</v>
      </c>
      <c r="E39" s="94">
        <v>-237.7</v>
      </c>
    </row>
    <row r="40" spans="1:5" x14ac:dyDescent="0.25">
      <c r="A40" s="94" t="s">
        <v>199</v>
      </c>
      <c r="B40" s="95" t="s">
        <v>162</v>
      </c>
      <c r="C40" s="94">
        <v>239.8</v>
      </c>
      <c r="D40" s="94">
        <v>239.8</v>
      </c>
      <c r="E40" s="94">
        <v>239.8</v>
      </c>
    </row>
    <row r="41" spans="1:5" x14ac:dyDescent="0.25">
      <c r="A41" s="94" t="s">
        <v>200</v>
      </c>
      <c r="B41" s="95" t="s">
        <v>159</v>
      </c>
      <c r="C41" s="94">
        <v>-17.5</v>
      </c>
      <c r="D41" s="94">
        <v>-42.5</v>
      </c>
      <c r="E41" s="94">
        <v>-57.5</v>
      </c>
    </row>
    <row r="42" spans="1:5" x14ac:dyDescent="0.25">
      <c r="A42" s="94" t="s">
        <v>201</v>
      </c>
      <c r="B42" s="95" t="s">
        <v>162</v>
      </c>
      <c r="C42" s="94">
        <v>787.2</v>
      </c>
      <c r="D42" s="94">
        <v>787.2</v>
      </c>
      <c r="E42" s="94">
        <v>787.2</v>
      </c>
    </row>
    <row r="43" spans="1:5" x14ac:dyDescent="0.25">
      <c r="A43" s="94" t="s">
        <v>202</v>
      </c>
      <c r="B43" s="95" t="s">
        <v>159</v>
      </c>
      <c r="C43" s="94">
        <v>560</v>
      </c>
      <c r="D43" s="94">
        <v>560</v>
      </c>
      <c r="E43" s="94">
        <v>560</v>
      </c>
    </row>
    <row r="44" spans="1:5" x14ac:dyDescent="0.25">
      <c r="A44" s="94" t="s">
        <v>203</v>
      </c>
      <c r="B44" s="95" t="s">
        <v>159</v>
      </c>
      <c r="C44" s="94">
        <v>-48.3</v>
      </c>
      <c r="D44" s="94">
        <v>-58.3</v>
      </c>
      <c r="E44" s="94">
        <v>-58.3</v>
      </c>
    </row>
    <row r="45" spans="1:5" x14ac:dyDescent="0.25">
      <c r="A45" s="94" t="s">
        <v>204</v>
      </c>
      <c r="B45" s="95" t="s">
        <v>159</v>
      </c>
      <c r="C45" s="94">
        <v>1132</v>
      </c>
      <c r="D45" s="94">
        <v>1132</v>
      </c>
      <c r="E45" s="94">
        <v>1130.8</v>
      </c>
    </row>
    <row r="46" spans="1:5" x14ac:dyDescent="0.25">
      <c r="A46" s="94" t="s">
        <v>205</v>
      </c>
      <c r="B46" s="95">
        <v>400</v>
      </c>
      <c r="C46" s="94">
        <v>-123.5</v>
      </c>
      <c r="D46" s="94">
        <v>-253.5</v>
      </c>
      <c r="E46" s="94">
        <v>-253.5</v>
      </c>
    </row>
    <row r="47" spans="1:5" x14ac:dyDescent="0.25">
      <c r="A47" s="94" t="s">
        <v>206</v>
      </c>
      <c r="B47" s="95">
        <v>400</v>
      </c>
      <c r="C47" s="94">
        <v>-40</v>
      </c>
      <c r="D47" s="94">
        <v>-155</v>
      </c>
      <c r="E47" s="94">
        <v>-155</v>
      </c>
    </row>
    <row r="48" spans="1:5" x14ac:dyDescent="0.25">
      <c r="A48" s="94" t="s">
        <v>207</v>
      </c>
      <c r="B48" s="95">
        <v>63</v>
      </c>
      <c r="C48" s="94">
        <v>234</v>
      </c>
      <c r="D48" s="94">
        <v>234</v>
      </c>
      <c r="E48" s="94">
        <v>234</v>
      </c>
    </row>
    <row r="49" spans="1:5" x14ac:dyDescent="0.25">
      <c r="A49" s="94" t="s">
        <v>208</v>
      </c>
      <c r="B49" s="95">
        <v>160</v>
      </c>
      <c r="C49" s="94">
        <v>-101</v>
      </c>
      <c r="D49" s="94">
        <v>-101</v>
      </c>
      <c r="E49" s="94">
        <v>-101</v>
      </c>
    </row>
    <row r="50" spans="1:5" x14ac:dyDescent="0.25">
      <c r="A50" s="94" t="s">
        <v>209</v>
      </c>
      <c r="B50" s="95">
        <v>630</v>
      </c>
      <c r="C50" s="94">
        <v>-786.9</v>
      </c>
      <c r="D50" s="94">
        <v>-822.9</v>
      </c>
      <c r="E50" s="94">
        <v>-822.9</v>
      </c>
    </row>
    <row r="51" spans="1:5" x14ac:dyDescent="0.25">
      <c r="A51" s="94" t="s">
        <v>210</v>
      </c>
      <c r="B51" s="95">
        <v>250</v>
      </c>
      <c r="C51" s="94">
        <v>127</v>
      </c>
      <c r="D51" s="94">
        <v>-23</v>
      </c>
      <c r="E51" s="94">
        <v>-83</v>
      </c>
    </row>
    <row r="52" spans="1:5" x14ac:dyDescent="0.25">
      <c r="A52" s="94" t="s">
        <v>211</v>
      </c>
      <c r="B52" s="95">
        <v>400</v>
      </c>
      <c r="C52" s="99">
        <v>160</v>
      </c>
      <c r="D52" s="99">
        <v>160</v>
      </c>
      <c r="E52" s="99">
        <v>160</v>
      </c>
    </row>
    <row r="53" spans="1:5" x14ac:dyDescent="0.25">
      <c r="A53" s="94" t="s">
        <v>212</v>
      </c>
      <c r="B53" s="95">
        <v>250</v>
      </c>
      <c r="C53" s="99">
        <v>62</v>
      </c>
      <c r="D53" s="99">
        <v>62</v>
      </c>
      <c r="E53" s="99">
        <v>62</v>
      </c>
    </row>
    <row r="54" spans="1:5" x14ac:dyDescent="0.25">
      <c r="A54" s="94" t="s">
        <v>213</v>
      </c>
      <c r="B54" s="95">
        <v>250</v>
      </c>
      <c r="C54" s="99">
        <v>-118.5</v>
      </c>
      <c r="D54" s="99">
        <v>-118.5</v>
      </c>
      <c r="E54" s="99">
        <v>-118.5</v>
      </c>
    </row>
    <row r="55" spans="1:5" x14ac:dyDescent="0.25">
      <c r="A55" s="94" t="s">
        <v>214</v>
      </c>
      <c r="B55" s="95">
        <v>250</v>
      </c>
      <c r="C55" s="99">
        <v>152</v>
      </c>
      <c r="D55" s="99">
        <v>152</v>
      </c>
      <c r="E55" s="99">
        <v>152</v>
      </c>
    </row>
    <row r="56" spans="1:5" x14ac:dyDescent="0.25">
      <c r="A56" s="94" t="s">
        <v>215</v>
      </c>
      <c r="B56" s="95">
        <v>250</v>
      </c>
      <c r="C56" s="99">
        <v>142</v>
      </c>
      <c r="D56" s="99">
        <v>142</v>
      </c>
      <c r="E56" s="99">
        <v>142</v>
      </c>
    </row>
    <row r="57" spans="1:5" x14ac:dyDescent="0.25">
      <c r="A57" s="94" t="s">
        <v>216</v>
      </c>
      <c r="B57" s="95" t="s">
        <v>159</v>
      </c>
      <c r="C57" s="99">
        <v>550</v>
      </c>
      <c r="D57" s="99">
        <v>550</v>
      </c>
      <c r="E57" s="99">
        <v>550</v>
      </c>
    </row>
    <row r="58" spans="1:5" x14ac:dyDescent="0.25">
      <c r="A58" s="94" t="s">
        <v>217</v>
      </c>
      <c r="B58" s="95">
        <v>400</v>
      </c>
      <c r="C58" s="99">
        <v>60</v>
      </c>
      <c r="D58" s="99">
        <v>60</v>
      </c>
      <c r="E58" s="99">
        <v>60</v>
      </c>
    </row>
    <row r="59" spans="1:5" x14ac:dyDescent="0.25">
      <c r="A59" s="94" t="s">
        <v>218</v>
      </c>
      <c r="B59" s="95" t="s">
        <v>159</v>
      </c>
      <c r="C59" s="99">
        <v>670</v>
      </c>
      <c r="D59" s="99">
        <v>670</v>
      </c>
      <c r="E59" s="99">
        <v>670</v>
      </c>
    </row>
    <row r="60" spans="1:5" x14ac:dyDescent="0.25">
      <c r="A60" s="94" t="s">
        <v>219</v>
      </c>
      <c r="B60" s="95" t="s">
        <v>159</v>
      </c>
      <c r="C60" s="99">
        <v>620</v>
      </c>
      <c r="D60" s="99">
        <v>620</v>
      </c>
      <c r="E60" s="99">
        <v>620</v>
      </c>
    </row>
    <row r="61" spans="1:5" x14ac:dyDescent="0.25">
      <c r="A61" s="94" t="s">
        <v>220</v>
      </c>
      <c r="B61" s="95" t="s">
        <v>221</v>
      </c>
      <c r="C61" s="99">
        <v>0</v>
      </c>
      <c r="D61" s="99">
        <v>0</v>
      </c>
      <c r="E61" s="99">
        <v>0</v>
      </c>
    </row>
    <row r="62" spans="1:5" x14ac:dyDescent="0.25">
      <c r="A62" s="94" t="s">
        <v>222</v>
      </c>
      <c r="B62" s="95">
        <v>250</v>
      </c>
      <c r="C62" s="94">
        <v>39</v>
      </c>
      <c r="D62" s="94">
        <v>39</v>
      </c>
      <c r="E62" s="94">
        <v>39</v>
      </c>
    </row>
    <row r="63" spans="1:5" x14ac:dyDescent="0.25">
      <c r="A63" s="94" t="s">
        <v>223</v>
      </c>
      <c r="B63" s="95" t="s">
        <v>159</v>
      </c>
      <c r="C63" s="94">
        <v>382.32</v>
      </c>
      <c r="D63" s="94">
        <v>382.32</v>
      </c>
      <c r="E63" s="94">
        <v>382.32</v>
      </c>
    </row>
    <row r="64" spans="1:5" x14ac:dyDescent="0.25">
      <c r="A64" s="94" t="s">
        <v>224</v>
      </c>
      <c r="B64" s="95" t="s">
        <v>159</v>
      </c>
      <c r="C64" s="94">
        <v>640</v>
      </c>
      <c r="D64" s="94">
        <v>675</v>
      </c>
      <c r="E64" s="94">
        <v>675</v>
      </c>
    </row>
    <row r="65" spans="1:5" x14ac:dyDescent="0.25">
      <c r="A65" s="94" t="s">
        <v>225</v>
      </c>
      <c r="B65" s="95" t="s">
        <v>168</v>
      </c>
      <c r="C65" s="94">
        <v>-5</v>
      </c>
      <c r="D65" s="94">
        <v>-5</v>
      </c>
      <c r="E65" s="94">
        <v>-5</v>
      </c>
    </row>
    <row r="66" spans="1:5" x14ac:dyDescent="0.25">
      <c r="A66" s="94" t="s">
        <v>226</v>
      </c>
      <c r="B66" s="95" t="s">
        <v>168</v>
      </c>
      <c r="C66" s="94">
        <v>284</v>
      </c>
      <c r="D66" s="94">
        <v>274</v>
      </c>
      <c r="E66" s="94">
        <v>274</v>
      </c>
    </row>
    <row r="67" spans="1:5" x14ac:dyDescent="0.25">
      <c r="A67" s="94" t="s">
        <v>227</v>
      </c>
      <c r="B67" s="95" t="s">
        <v>168</v>
      </c>
      <c r="C67" s="94">
        <v>-163</v>
      </c>
      <c r="D67" s="94">
        <v>-198</v>
      </c>
      <c r="E67" s="94">
        <v>-198</v>
      </c>
    </row>
    <row r="68" spans="1:5" x14ac:dyDescent="0.25">
      <c r="A68" s="94" t="s">
        <v>228</v>
      </c>
      <c r="B68" s="95" t="s">
        <v>168</v>
      </c>
      <c r="C68" s="94">
        <v>368</v>
      </c>
      <c r="D68" s="94">
        <f>383-15</f>
        <v>368</v>
      </c>
      <c r="E68" s="94">
        <f>383-15</f>
        <v>368</v>
      </c>
    </row>
    <row r="69" spans="1:5" x14ac:dyDescent="0.25">
      <c r="A69" s="94" t="s">
        <v>229</v>
      </c>
      <c r="B69" s="95">
        <v>400</v>
      </c>
      <c r="C69" s="94">
        <v>-45.5</v>
      </c>
      <c r="D69" s="94">
        <v>-49.5</v>
      </c>
      <c r="E69" s="94">
        <v>-61.5</v>
      </c>
    </row>
    <row r="70" spans="1:5" x14ac:dyDescent="0.25">
      <c r="A70" s="94" t="s">
        <v>230</v>
      </c>
      <c r="B70" s="95">
        <v>400</v>
      </c>
      <c r="C70" s="94">
        <v>-2</v>
      </c>
      <c r="D70" s="94">
        <v>-2</v>
      </c>
      <c r="E70" s="94">
        <v>-2</v>
      </c>
    </row>
    <row r="71" spans="1:5" x14ac:dyDescent="0.25">
      <c r="A71" s="94" t="s">
        <v>231</v>
      </c>
      <c r="B71" s="95">
        <v>250</v>
      </c>
      <c r="C71" s="94">
        <v>0</v>
      </c>
      <c r="D71" s="94">
        <v>0</v>
      </c>
      <c r="E71" s="94">
        <v>0</v>
      </c>
    </row>
    <row r="72" spans="1:5" x14ac:dyDescent="0.25">
      <c r="A72" s="94" t="s">
        <v>232</v>
      </c>
      <c r="B72" s="95">
        <v>160</v>
      </c>
      <c r="C72" s="94">
        <v>33</v>
      </c>
      <c r="D72" s="94">
        <v>27</v>
      </c>
      <c r="E72" s="94">
        <v>27</v>
      </c>
    </row>
    <row r="73" spans="1:5" x14ac:dyDescent="0.25">
      <c r="A73" s="94" t="s">
        <v>233</v>
      </c>
      <c r="B73" s="95">
        <v>250</v>
      </c>
      <c r="C73" s="94">
        <v>-144.5</v>
      </c>
      <c r="D73" s="94">
        <v>-94.5</v>
      </c>
      <c r="E73" s="94">
        <v>-87.5</v>
      </c>
    </row>
    <row r="74" spans="1:5" x14ac:dyDescent="0.25">
      <c r="A74" s="94" t="s">
        <v>234</v>
      </c>
      <c r="B74" s="95">
        <v>250</v>
      </c>
      <c r="C74" s="94">
        <v>-33.799999999999997</v>
      </c>
      <c r="D74" s="94">
        <v>-47.8</v>
      </c>
      <c r="E74" s="94">
        <v>-47.8</v>
      </c>
    </row>
    <row r="75" spans="1:5" x14ac:dyDescent="0.25">
      <c r="A75" s="94" t="s">
        <v>235</v>
      </c>
      <c r="B75" s="95" t="s">
        <v>159</v>
      </c>
      <c r="C75" s="94">
        <v>269.5</v>
      </c>
      <c r="D75" s="94">
        <v>254.5</v>
      </c>
      <c r="E75" s="94">
        <v>254.5</v>
      </c>
    </row>
    <row r="76" spans="1:5" x14ac:dyDescent="0.25">
      <c r="A76" s="94" t="s">
        <v>236</v>
      </c>
      <c r="B76" s="95">
        <v>250</v>
      </c>
      <c r="C76" s="94">
        <v>92</v>
      </c>
      <c r="D76" s="94">
        <v>80</v>
      </c>
      <c r="E76" s="94">
        <v>80</v>
      </c>
    </row>
    <row r="77" spans="1:5" x14ac:dyDescent="0.25">
      <c r="A77" s="94" t="s">
        <v>237</v>
      </c>
      <c r="B77" s="95" t="s">
        <v>168</v>
      </c>
      <c r="C77" s="94">
        <v>-176</v>
      </c>
      <c r="D77" s="94">
        <v>-176</v>
      </c>
      <c r="E77" s="94">
        <v>-176</v>
      </c>
    </row>
    <row r="78" spans="1:5" x14ac:dyDescent="0.25">
      <c r="A78" s="94" t="s">
        <v>238</v>
      </c>
      <c r="B78" s="95">
        <v>630</v>
      </c>
      <c r="C78" s="94">
        <v>-168</v>
      </c>
      <c r="D78" s="94">
        <v>-168</v>
      </c>
      <c r="E78" s="94">
        <v>-168</v>
      </c>
    </row>
    <row r="79" spans="1:5" x14ac:dyDescent="0.25">
      <c r="A79" s="94" t="s">
        <v>239</v>
      </c>
      <c r="B79" s="95" t="s">
        <v>159</v>
      </c>
      <c r="C79" s="94">
        <v>380</v>
      </c>
      <c r="D79" s="94">
        <v>380</v>
      </c>
      <c r="E79" s="94">
        <v>380</v>
      </c>
    </row>
    <row r="80" spans="1:5" x14ac:dyDescent="0.25">
      <c r="A80" s="94" t="s">
        <v>240</v>
      </c>
      <c r="B80" s="95" t="s">
        <v>162</v>
      </c>
      <c r="C80" s="94">
        <v>1028</v>
      </c>
      <c r="D80" s="94">
        <v>1028</v>
      </c>
      <c r="E80" s="94">
        <v>1028</v>
      </c>
    </row>
    <row r="81" spans="1:5" x14ac:dyDescent="0.25">
      <c r="A81" s="94" t="s">
        <v>241</v>
      </c>
      <c r="B81" s="95" t="s">
        <v>162</v>
      </c>
      <c r="C81" s="94">
        <v>838</v>
      </c>
      <c r="D81" s="94">
        <v>838</v>
      </c>
      <c r="E81" s="94">
        <v>838</v>
      </c>
    </row>
    <row r="82" spans="1:5" x14ac:dyDescent="0.25">
      <c r="A82" s="94" t="s">
        <v>242</v>
      </c>
      <c r="B82" s="95">
        <v>400</v>
      </c>
      <c r="C82" s="94">
        <v>-294.7</v>
      </c>
      <c r="D82" s="94">
        <v>-368.4</v>
      </c>
      <c r="E82" s="94">
        <v>-371.4</v>
      </c>
    </row>
    <row r="83" spans="1:5" x14ac:dyDescent="0.25">
      <c r="A83" s="94" t="s">
        <v>243</v>
      </c>
      <c r="B83" s="95">
        <v>400</v>
      </c>
      <c r="C83" s="94">
        <v>-296</v>
      </c>
      <c r="D83" s="94">
        <v>-316</v>
      </c>
      <c r="E83" s="94">
        <v>-323</v>
      </c>
    </row>
    <row r="84" spans="1:5" x14ac:dyDescent="0.25">
      <c r="A84" s="94" t="s">
        <v>244</v>
      </c>
      <c r="B84" s="95" t="s">
        <v>168</v>
      </c>
      <c r="C84" s="94">
        <v>-176.5</v>
      </c>
      <c r="D84" s="94">
        <v>-176.5</v>
      </c>
      <c r="E84" s="94">
        <v>-176.5</v>
      </c>
    </row>
    <row r="85" spans="1:5" x14ac:dyDescent="0.25">
      <c r="A85" s="94" t="s">
        <v>245</v>
      </c>
      <c r="B85" s="95">
        <v>400</v>
      </c>
      <c r="C85" s="94">
        <v>250</v>
      </c>
      <c r="D85" s="94">
        <v>250</v>
      </c>
      <c r="E85" s="94">
        <v>250</v>
      </c>
    </row>
    <row r="86" spans="1:5" x14ac:dyDescent="0.25">
      <c r="A86" s="94" t="s">
        <v>246</v>
      </c>
      <c r="B86" s="95">
        <v>400</v>
      </c>
      <c r="C86" s="94">
        <v>-107</v>
      </c>
      <c r="D86" s="94">
        <v>-175</v>
      </c>
      <c r="E86" s="94">
        <v>-143</v>
      </c>
    </row>
    <row r="87" spans="1:5" x14ac:dyDescent="0.25">
      <c r="A87" s="94" t="s">
        <v>247</v>
      </c>
      <c r="B87" s="95">
        <v>250</v>
      </c>
      <c r="C87" s="94">
        <v>142</v>
      </c>
      <c r="D87" s="94">
        <v>140</v>
      </c>
      <c r="E87" s="94">
        <v>140</v>
      </c>
    </row>
    <row r="88" spans="1:5" x14ac:dyDescent="0.25">
      <c r="A88" s="94" t="s">
        <v>248</v>
      </c>
      <c r="B88" s="95">
        <v>250</v>
      </c>
      <c r="C88" s="94">
        <v>-254</v>
      </c>
      <c r="D88" s="94">
        <v>-361</v>
      </c>
      <c r="E88" s="94">
        <v>-306</v>
      </c>
    </row>
    <row r="89" spans="1:5" x14ac:dyDescent="0.25">
      <c r="A89" s="94" t="s">
        <v>249</v>
      </c>
      <c r="B89" s="95" t="s">
        <v>168</v>
      </c>
      <c r="C89" s="94">
        <v>-140</v>
      </c>
      <c r="D89" s="94">
        <f>-165-30</f>
        <v>-195</v>
      </c>
      <c r="E89" s="94">
        <v>-195</v>
      </c>
    </row>
    <row r="90" spans="1:5" x14ac:dyDescent="0.25">
      <c r="A90" s="94" t="s">
        <v>250</v>
      </c>
      <c r="B90" s="95">
        <v>400</v>
      </c>
      <c r="C90" s="94">
        <v>-159.6</v>
      </c>
      <c r="D90" s="94">
        <v>-191.2</v>
      </c>
      <c r="E90" s="94">
        <v>-1921.2</v>
      </c>
    </row>
    <row r="91" spans="1:5" x14ac:dyDescent="0.25">
      <c r="A91" s="94" t="s">
        <v>251</v>
      </c>
      <c r="B91" s="95" t="s">
        <v>159</v>
      </c>
      <c r="C91" s="94">
        <v>754</v>
      </c>
      <c r="D91" s="94">
        <v>754</v>
      </c>
      <c r="E91" s="94">
        <v>754</v>
      </c>
    </row>
    <row r="92" spans="1:5" x14ac:dyDescent="0.25">
      <c r="A92" s="94" t="s">
        <v>252</v>
      </c>
      <c r="B92" s="95">
        <v>250</v>
      </c>
      <c r="C92" s="94">
        <v>-50.5</v>
      </c>
      <c r="D92" s="94">
        <v>-50.5</v>
      </c>
      <c r="E92" s="94">
        <v>-50.5</v>
      </c>
    </row>
    <row r="93" spans="1:5" x14ac:dyDescent="0.25">
      <c r="A93" s="94" t="s">
        <v>253</v>
      </c>
      <c r="B93" s="95">
        <v>250</v>
      </c>
      <c r="C93" s="94">
        <v>53</v>
      </c>
      <c r="D93" s="94">
        <v>48</v>
      </c>
      <c r="E93" s="94">
        <v>48</v>
      </c>
    </row>
    <row r="94" spans="1:5" x14ac:dyDescent="0.25">
      <c r="A94" s="94" t="s">
        <v>254</v>
      </c>
      <c r="B94" s="95">
        <v>100</v>
      </c>
      <c r="C94" s="94">
        <v>37</v>
      </c>
      <c r="D94" s="94">
        <v>37</v>
      </c>
      <c r="E94" s="94">
        <v>37</v>
      </c>
    </row>
    <row r="95" spans="1:5" x14ac:dyDescent="0.25">
      <c r="A95" s="94" t="s">
        <v>255</v>
      </c>
      <c r="B95" s="95">
        <v>100</v>
      </c>
      <c r="C95" s="94">
        <v>10</v>
      </c>
      <c r="D95" s="94">
        <v>10</v>
      </c>
      <c r="E95" s="94">
        <v>10</v>
      </c>
    </row>
    <row r="96" spans="1:5" x14ac:dyDescent="0.25">
      <c r="A96" s="94" t="s">
        <v>256</v>
      </c>
      <c r="B96" s="95">
        <v>250</v>
      </c>
      <c r="C96" s="94">
        <v>21.5</v>
      </c>
      <c r="D96" s="94">
        <v>-3.5</v>
      </c>
      <c r="E96" s="94">
        <v>-3.5</v>
      </c>
    </row>
    <row r="97" spans="1:5" x14ac:dyDescent="0.25">
      <c r="A97" s="94" t="s">
        <v>257</v>
      </c>
      <c r="B97" s="95" t="s">
        <v>159</v>
      </c>
      <c r="C97" s="94">
        <v>141.30000000000001</v>
      </c>
      <c r="D97" s="94">
        <v>141.30000000000001</v>
      </c>
      <c r="E97" s="94">
        <v>141.30000000000001</v>
      </c>
    </row>
    <row r="98" spans="1:5" x14ac:dyDescent="0.25">
      <c r="A98" s="94" t="s">
        <v>258</v>
      </c>
      <c r="B98" s="95" t="s">
        <v>159</v>
      </c>
      <c r="C98" s="94">
        <v>683.1</v>
      </c>
      <c r="D98" s="94">
        <v>683.1</v>
      </c>
      <c r="E98" s="94">
        <v>683.1</v>
      </c>
    </row>
    <row r="99" spans="1:5" x14ac:dyDescent="0.25">
      <c r="A99" s="94" t="s">
        <v>259</v>
      </c>
      <c r="B99" s="95" t="s">
        <v>159</v>
      </c>
      <c r="C99" s="94">
        <v>655</v>
      </c>
      <c r="D99" s="94">
        <v>655</v>
      </c>
      <c r="E99" s="94">
        <v>655</v>
      </c>
    </row>
    <row r="100" spans="1:5" x14ac:dyDescent="0.25">
      <c r="A100" s="94" t="s">
        <v>260</v>
      </c>
      <c r="B100" s="95" t="s">
        <v>168</v>
      </c>
      <c r="C100" s="94">
        <v>320</v>
      </c>
      <c r="D100" s="94">
        <v>320</v>
      </c>
      <c r="E100" s="94">
        <v>320</v>
      </c>
    </row>
    <row r="101" spans="1:5" x14ac:dyDescent="0.25">
      <c r="A101" s="94" t="s">
        <v>261</v>
      </c>
      <c r="B101" s="95">
        <v>400</v>
      </c>
      <c r="C101" s="94">
        <v>-40</v>
      </c>
      <c r="D101" s="94">
        <v>-40</v>
      </c>
      <c r="E101" s="94">
        <v>-40</v>
      </c>
    </row>
    <row r="102" spans="1:5" x14ac:dyDescent="0.25">
      <c r="A102" s="94" t="s">
        <v>262</v>
      </c>
      <c r="B102" s="95">
        <v>250</v>
      </c>
      <c r="C102" s="94">
        <v>-31.52</v>
      </c>
      <c r="D102" s="94">
        <v>-31.52</v>
      </c>
      <c r="E102" s="94">
        <v>-31.52</v>
      </c>
    </row>
    <row r="103" spans="1:5" x14ac:dyDescent="0.25">
      <c r="A103" s="94" t="s">
        <v>263</v>
      </c>
      <c r="B103" s="95">
        <v>250</v>
      </c>
      <c r="C103" s="94">
        <v>-68</v>
      </c>
      <c r="D103" s="94">
        <v>-68</v>
      </c>
      <c r="E103" s="94">
        <v>-68</v>
      </c>
    </row>
    <row r="104" spans="1:5" x14ac:dyDescent="0.25">
      <c r="A104" s="94" t="s">
        <v>264</v>
      </c>
      <c r="B104" s="95">
        <v>400</v>
      </c>
      <c r="C104" s="94">
        <v>-361</v>
      </c>
      <c r="D104" s="94">
        <v>-361</v>
      </c>
      <c r="E104" s="94">
        <v>-361</v>
      </c>
    </row>
    <row r="105" spans="1:5" x14ac:dyDescent="0.25">
      <c r="A105" s="94" t="s">
        <v>265</v>
      </c>
      <c r="B105" s="95">
        <v>250</v>
      </c>
      <c r="C105" s="94">
        <v>59.9</v>
      </c>
      <c r="D105" s="94">
        <v>44.9</v>
      </c>
      <c r="E105" s="94">
        <v>44.9</v>
      </c>
    </row>
    <row r="106" spans="1:5" x14ac:dyDescent="0.25">
      <c r="A106" s="94" t="s">
        <v>266</v>
      </c>
      <c r="B106" s="95">
        <v>630</v>
      </c>
      <c r="C106" s="94">
        <v>190</v>
      </c>
      <c r="D106" s="94">
        <v>190</v>
      </c>
      <c r="E106" s="94">
        <v>190</v>
      </c>
    </row>
    <row r="107" spans="1:5" x14ac:dyDescent="0.25">
      <c r="A107" s="94" t="s">
        <v>267</v>
      </c>
      <c r="B107" s="95">
        <v>630</v>
      </c>
      <c r="C107" s="94">
        <v>190</v>
      </c>
      <c r="D107" s="94">
        <v>190</v>
      </c>
      <c r="E107" s="94">
        <v>190</v>
      </c>
    </row>
    <row r="108" spans="1:5" x14ac:dyDescent="0.25">
      <c r="A108" s="94" t="s">
        <v>268</v>
      </c>
      <c r="B108" s="95">
        <v>160</v>
      </c>
      <c r="C108" s="94">
        <v>5</v>
      </c>
      <c r="D108" s="94">
        <v>4</v>
      </c>
      <c r="E108" s="94">
        <v>4</v>
      </c>
    </row>
    <row r="109" spans="1:5" x14ac:dyDescent="0.25">
      <c r="A109" s="94" t="s">
        <v>269</v>
      </c>
      <c r="B109" s="95" t="s">
        <v>159</v>
      </c>
      <c r="C109" s="94">
        <v>800</v>
      </c>
      <c r="D109" s="94">
        <v>800</v>
      </c>
      <c r="E109" s="94">
        <v>800</v>
      </c>
    </row>
    <row r="110" spans="1:5" x14ac:dyDescent="0.25">
      <c r="A110" s="94" t="s">
        <v>270</v>
      </c>
      <c r="B110" s="95">
        <v>160</v>
      </c>
      <c r="C110" s="94">
        <v>79</v>
      </c>
      <c r="D110" s="94">
        <v>42</v>
      </c>
      <c r="E110" s="94">
        <v>42</v>
      </c>
    </row>
    <row r="111" spans="1:5" x14ac:dyDescent="0.25">
      <c r="A111" s="94" t="s">
        <v>271</v>
      </c>
      <c r="B111" s="95">
        <v>160</v>
      </c>
      <c r="C111" s="94">
        <v>70</v>
      </c>
      <c r="D111" s="94">
        <v>70</v>
      </c>
      <c r="E111" s="94">
        <v>70</v>
      </c>
    </row>
    <row r="112" spans="1:5" x14ac:dyDescent="0.25">
      <c r="A112" s="94" t="s">
        <v>272</v>
      </c>
      <c r="B112" s="95">
        <v>400</v>
      </c>
      <c r="C112" s="94">
        <v>-78.5</v>
      </c>
      <c r="D112" s="94">
        <v>-78.5</v>
      </c>
      <c r="E112" s="94">
        <v>-78.5</v>
      </c>
    </row>
    <row r="113" spans="1:5" x14ac:dyDescent="0.25">
      <c r="A113" s="94" t="s">
        <v>273</v>
      </c>
      <c r="B113" s="95" t="s">
        <v>168</v>
      </c>
      <c r="C113" s="94">
        <v>-71</v>
      </c>
      <c r="D113" s="94">
        <v>-96</v>
      </c>
      <c r="E113" s="94">
        <v>-96</v>
      </c>
    </row>
    <row r="114" spans="1:5" x14ac:dyDescent="0.25">
      <c r="A114" s="94" t="s">
        <v>274</v>
      </c>
      <c r="B114" s="100">
        <v>250</v>
      </c>
      <c r="C114" s="94">
        <v>-124.2</v>
      </c>
      <c r="D114" s="94">
        <v>-124.2</v>
      </c>
      <c r="E114" s="94">
        <v>-124.2</v>
      </c>
    </row>
    <row r="115" spans="1:5" x14ac:dyDescent="0.25">
      <c r="A115" s="94" t="s">
        <v>275</v>
      </c>
      <c r="B115" s="95">
        <v>630</v>
      </c>
      <c r="C115" s="98">
        <v>-817.55</v>
      </c>
      <c r="D115" s="98">
        <f>-817.55</f>
        <v>-817.55</v>
      </c>
      <c r="E115" s="98">
        <f>D115</f>
        <v>-817.55</v>
      </c>
    </row>
    <row r="116" spans="1:5" x14ac:dyDescent="0.25">
      <c r="A116" s="94" t="s">
        <v>276</v>
      </c>
      <c r="B116" s="95">
        <v>250</v>
      </c>
      <c r="C116" s="94">
        <v>-302.10000000000002</v>
      </c>
      <c r="D116" s="94">
        <v>-302.10000000000002</v>
      </c>
      <c r="E116" s="94">
        <v>-302.10000000000002</v>
      </c>
    </row>
    <row r="117" spans="1:5" x14ac:dyDescent="0.25">
      <c r="A117" s="94" t="s">
        <v>277</v>
      </c>
      <c r="B117" s="95">
        <v>160</v>
      </c>
      <c r="C117" s="94">
        <v>-29.4</v>
      </c>
      <c r="D117" s="94">
        <v>-29.4</v>
      </c>
      <c r="E117" s="94">
        <v>-29.4</v>
      </c>
    </row>
    <row r="118" spans="1:5" x14ac:dyDescent="0.25">
      <c r="A118" s="94" t="s">
        <v>278</v>
      </c>
      <c r="B118" s="95">
        <v>400</v>
      </c>
      <c r="C118" s="94">
        <v>60</v>
      </c>
      <c r="D118" s="94">
        <v>60</v>
      </c>
      <c r="E118" s="94">
        <v>60</v>
      </c>
    </row>
    <row r="119" spans="1:5" x14ac:dyDescent="0.25">
      <c r="A119" s="94" t="s">
        <v>279</v>
      </c>
      <c r="B119" s="95">
        <v>400</v>
      </c>
      <c r="C119" s="94">
        <v>60</v>
      </c>
      <c r="D119" s="94">
        <v>60</v>
      </c>
      <c r="E119" s="94">
        <v>60</v>
      </c>
    </row>
    <row r="120" spans="1:5" x14ac:dyDescent="0.25">
      <c r="A120" s="94" t="s">
        <v>280</v>
      </c>
      <c r="B120" s="95">
        <v>400</v>
      </c>
      <c r="C120" s="94">
        <v>-110</v>
      </c>
      <c r="D120" s="94">
        <v>-190</v>
      </c>
      <c r="E120" s="94">
        <v>-190</v>
      </c>
    </row>
    <row r="121" spans="1:5" x14ac:dyDescent="0.25">
      <c r="A121" s="94" t="s">
        <v>281</v>
      </c>
      <c r="B121" s="95">
        <v>630</v>
      </c>
      <c r="C121" s="94">
        <v>-76</v>
      </c>
      <c r="D121" s="94">
        <f>-76-40</f>
        <v>-116</v>
      </c>
      <c r="E121" s="94">
        <v>-76</v>
      </c>
    </row>
    <row r="122" spans="1:5" x14ac:dyDescent="0.25">
      <c r="A122" s="94" t="s">
        <v>282</v>
      </c>
      <c r="B122" s="95">
        <v>400</v>
      </c>
      <c r="C122" s="94">
        <v>-55.4</v>
      </c>
      <c r="D122" s="94">
        <v>-55.4</v>
      </c>
      <c r="E122" s="94">
        <v>-55.4</v>
      </c>
    </row>
    <row r="123" spans="1:5" x14ac:dyDescent="0.25">
      <c r="A123" s="94" t="s">
        <v>283</v>
      </c>
      <c r="B123" s="95">
        <v>250</v>
      </c>
      <c r="C123" s="94">
        <v>-123</v>
      </c>
      <c r="D123" s="94">
        <v>-123</v>
      </c>
      <c r="E123" s="94">
        <v>-123</v>
      </c>
    </row>
    <row r="124" spans="1:5" x14ac:dyDescent="0.25">
      <c r="A124" s="94" t="s">
        <v>284</v>
      </c>
      <c r="B124" s="95">
        <v>160</v>
      </c>
      <c r="C124" s="94">
        <v>-31</v>
      </c>
      <c r="D124" s="94">
        <v>-46</v>
      </c>
      <c r="E124" s="94">
        <v>-46</v>
      </c>
    </row>
    <row r="125" spans="1:5" x14ac:dyDescent="0.25">
      <c r="A125" s="94" t="s">
        <v>285</v>
      </c>
      <c r="B125" s="95">
        <v>400</v>
      </c>
      <c r="C125" s="94">
        <v>-60</v>
      </c>
      <c r="D125" s="94">
        <v>-60</v>
      </c>
      <c r="E125" s="94">
        <v>-60</v>
      </c>
    </row>
    <row r="126" spans="1:5" x14ac:dyDescent="0.25">
      <c r="A126" s="94" t="s">
        <v>286</v>
      </c>
      <c r="B126" s="95">
        <v>400</v>
      </c>
      <c r="C126" s="94">
        <v>47</v>
      </c>
      <c r="D126" s="94">
        <v>72</v>
      </c>
      <c r="E126" s="94">
        <v>-278</v>
      </c>
    </row>
    <row r="127" spans="1:5" x14ac:dyDescent="0.25">
      <c r="A127" s="94" t="s">
        <v>256</v>
      </c>
      <c r="B127" s="95">
        <v>160</v>
      </c>
      <c r="C127" s="94">
        <v>31</v>
      </c>
      <c r="D127" s="94">
        <v>31</v>
      </c>
      <c r="E127" s="94">
        <v>31</v>
      </c>
    </row>
    <row r="128" spans="1:5" x14ac:dyDescent="0.25">
      <c r="A128" s="94" t="s">
        <v>287</v>
      </c>
      <c r="B128" s="95">
        <v>400</v>
      </c>
      <c r="C128" s="94">
        <v>-283.39999999999998</v>
      </c>
      <c r="D128" s="94">
        <v>-283.39999999999998</v>
      </c>
      <c r="E128" s="94">
        <v>-283.39999999999998</v>
      </c>
    </row>
    <row r="129" spans="1:5" x14ac:dyDescent="0.25">
      <c r="A129" s="94" t="s">
        <v>288</v>
      </c>
      <c r="B129" s="95">
        <v>250</v>
      </c>
      <c r="C129" s="94">
        <v>-153</v>
      </c>
      <c r="D129" s="94">
        <v>-153</v>
      </c>
      <c r="E129" s="94">
        <v>-153</v>
      </c>
    </row>
    <row r="130" spans="1:5" x14ac:dyDescent="0.25">
      <c r="A130" s="94" t="s">
        <v>289</v>
      </c>
      <c r="B130" s="95">
        <v>400</v>
      </c>
      <c r="C130" s="94">
        <v>-167</v>
      </c>
      <c r="D130" s="94">
        <v>-167</v>
      </c>
      <c r="E130" s="94">
        <v>-167</v>
      </c>
    </row>
    <row r="131" spans="1:5" x14ac:dyDescent="0.25">
      <c r="A131" s="94" t="s">
        <v>290</v>
      </c>
      <c r="B131" s="95">
        <v>250</v>
      </c>
      <c r="C131" s="94">
        <v>102</v>
      </c>
      <c r="D131" s="94">
        <v>102</v>
      </c>
      <c r="E131" s="94">
        <v>57</v>
      </c>
    </row>
    <row r="132" spans="1:5" x14ac:dyDescent="0.25">
      <c r="A132" s="94" t="s">
        <v>291</v>
      </c>
      <c r="B132" s="95">
        <v>400</v>
      </c>
      <c r="C132" s="94">
        <v>78</v>
      </c>
      <c r="D132" s="94">
        <v>78</v>
      </c>
      <c r="E132" s="94">
        <v>78</v>
      </c>
    </row>
    <row r="133" spans="1:5" x14ac:dyDescent="0.25">
      <c r="A133" s="94" t="s">
        <v>292</v>
      </c>
      <c r="B133" s="95">
        <v>400</v>
      </c>
      <c r="C133" s="94">
        <v>135</v>
      </c>
      <c r="D133" s="94">
        <v>135</v>
      </c>
      <c r="E133" s="94">
        <v>135</v>
      </c>
    </row>
    <row r="134" spans="1:5" x14ac:dyDescent="0.25">
      <c r="A134" s="94" t="s">
        <v>293</v>
      </c>
      <c r="B134" s="95">
        <v>400</v>
      </c>
      <c r="C134" s="94">
        <v>135</v>
      </c>
      <c r="D134" s="94">
        <v>135</v>
      </c>
      <c r="E134" s="94">
        <v>135</v>
      </c>
    </row>
    <row r="135" spans="1:5" x14ac:dyDescent="0.25">
      <c r="A135" s="94" t="s">
        <v>294</v>
      </c>
      <c r="B135" s="95">
        <v>400</v>
      </c>
      <c r="C135" s="94">
        <v>-40</v>
      </c>
      <c r="D135" s="94">
        <v>-40</v>
      </c>
      <c r="E135" s="94">
        <v>-40</v>
      </c>
    </row>
    <row r="136" spans="1:5" x14ac:dyDescent="0.25">
      <c r="A136" s="94" t="s">
        <v>295</v>
      </c>
      <c r="B136" s="95">
        <v>630</v>
      </c>
      <c r="C136" s="94">
        <v>20</v>
      </c>
      <c r="D136" s="94">
        <v>20</v>
      </c>
      <c r="E136" s="94">
        <v>20</v>
      </c>
    </row>
    <row r="137" spans="1:5" x14ac:dyDescent="0.25">
      <c r="A137" s="94" t="s">
        <v>296</v>
      </c>
      <c r="B137" s="95">
        <v>160</v>
      </c>
      <c r="C137" s="94">
        <v>44</v>
      </c>
      <c r="D137" s="94">
        <v>44</v>
      </c>
      <c r="E137" s="94">
        <v>44</v>
      </c>
    </row>
    <row r="138" spans="1:5" x14ac:dyDescent="0.25">
      <c r="A138" s="94" t="s">
        <v>297</v>
      </c>
      <c r="B138" s="95">
        <v>630</v>
      </c>
      <c r="C138" s="94">
        <v>-176</v>
      </c>
      <c r="D138" s="94">
        <v>-176</v>
      </c>
      <c r="E138" s="94">
        <v>-176</v>
      </c>
    </row>
    <row r="139" spans="1:5" x14ac:dyDescent="0.25">
      <c r="A139" s="94" t="s">
        <v>298</v>
      </c>
      <c r="B139" s="95">
        <v>250</v>
      </c>
      <c r="C139" s="94">
        <v>-101.5</v>
      </c>
      <c r="D139" s="94">
        <v>101.5</v>
      </c>
      <c r="E139" s="94">
        <v>101.5</v>
      </c>
    </row>
    <row r="140" spans="1:5" x14ac:dyDescent="0.25">
      <c r="A140" s="94" t="s">
        <v>299</v>
      </c>
      <c r="B140" s="100">
        <v>630</v>
      </c>
      <c r="C140" s="94">
        <v>90</v>
      </c>
      <c r="D140" s="94">
        <v>90</v>
      </c>
      <c r="E140" s="94">
        <v>90</v>
      </c>
    </row>
    <row r="141" spans="1:5" x14ac:dyDescent="0.25">
      <c r="A141" s="94" t="s">
        <v>300</v>
      </c>
      <c r="B141" s="95">
        <v>250</v>
      </c>
      <c r="C141" s="94">
        <v>-98</v>
      </c>
      <c r="D141" s="94">
        <v>-98</v>
      </c>
      <c r="E141" s="94">
        <v>-98</v>
      </c>
    </row>
    <row r="142" spans="1:5" x14ac:dyDescent="0.25">
      <c r="A142" s="94" t="s">
        <v>301</v>
      </c>
      <c r="B142" s="95">
        <v>63</v>
      </c>
      <c r="C142" s="94">
        <v>9.5</v>
      </c>
      <c r="D142" s="94">
        <v>9.5</v>
      </c>
      <c r="E142" s="94">
        <v>9.5</v>
      </c>
    </row>
    <row r="143" spans="1:5" x14ac:dyDescent="0.25">
      <c r="A143" s="94" t="s">
        <v>302</v>
      </c>
      <c r="B143" s="95">
        <v>250</v>
      </c>
      <c r="C143" s="94">
        <v>-38</v>
      </c>
      <c r="D143" s="94">
        <v>-38</v>
      </c>
      <c r="E143" s="94">
        <v>-38</v>
      </c>
    </row>
    <row r="144" spans="1:5" x14ac:dyDescent="0.25">
      <c r="A144" s="94" t="s">
        <v>303</v>
      </c>
      <c r="B144" s="95">
        <v>250</v>
      </c>
      <c r="C144" s="94">
        <v>91</v>
      </c>
      <c r="D144" s="94">
        <v>91</v>
      </c>
      <c r="E144" s="94">
        <v>91</v>
      </c>
    </row>
    <row r="145" spans="1:5" x14ac:dyDescent="0.25">
      <c r="A145" s="94" t="s">
        <v>304</v>
      </c>
      <c r="B145" s="95">
        <v>250</v>
      </c>
      <c r="C145" s="94">
        <v>-35.700000000000003</v>
      </c>
      <c r="D145" s="94">
        <v>-35.700000000000003</v>
      </c>
      <c r="E145" s="94">
        <v>-35.700000000000003</v>
      </c>
    </row>
    <row r="146" spans="1:5" x14ac:dyDescent="0.25">
      <c r="A146" s="94" t="s">
        <v>305</v>
      </c>
      <c r="B146" s="95">
        <v>160</v>
      </c>
      <c r="C146" s="94">
        <v>62</v>
      </c>
      <c r="D146" s="94">
        <v>62</v>
      </c>
      <c r="E146" s="94">
        <v>62</v>
      </c>
    </row>
    <row r="147" spans="1:5" x14ac:dyDescent="0.25">
      <c r="A147" s="94" t="s">
        <v>306</v>
      </c>
      <c r="B147" s="95">
        <v>250</v>
      </c>
      <c r="C147" s="94">
        <v>82</v>
      </c>
      <c r="D147" s="94">
        <v>82</v>
      </c>
      <c r="E147" s="94">
        <v>82</v>
      </c>
    </row>
    <row r="148" spans="1:5" x14ac:dyDescent="0.25">
      <c r="A148" s="94" t="s">
        <v>307</v>
      </c>
      <c r="B148" s="95" t="s">
        <v>162</v>
      </c>
      <c r="C148" s="94">
        <v>709</v>
      </c>
      <c r="D148" s="94">
        <v>709</v>
      </c>
      <c r="E148" s="94">
        <v>709</v>
      </c>
    </row>
    <row r="149" spans="1:5" x14ac:dyDescent="0.25">
      <c r="A149" s="94" t="s">
        <v>308</v>
      </c>
      <c r="B149" s="95" t="s">
        <v>159</v>
      </c>
      <c r="C149" s="94">
        <v>270</v>
      </c>
      <c r="D149" s="94">
        <v>270</v>
      </c>
      <c r="E149" s="94">
        <v>270</v>
      </c>
    </row>
    <row r="150" spans="1:5" x14ac:dyDescent="0.25">
      <c r="A150" s="94" t="s">
        <v>309</v>
      </c>
      <c r="B150" s="95">
        <v>630</v>
      </c>
      <c r="C150" s="94">
        <v>-388.6</v>
      </c>
      <c r="D150" s="94">
        <v>-398.6</v>
      </c>
      <c r="E150" s="94">
        <v>-398.6</v>
      </c>
    </row>
    <row r="151" spans="1:5" x14ac:dyDescent="0.25">
      <c r="A151" s="94" t="s">
        <v>310</v>
      </c>
      <c r="B151" s="95">
        <v>400</v>
      </c>
      <c r="C151" s="94">
        <v>60</v>
      </c>
      <c r="D151" s="94">
        <v>60</v>
      </c>
      <c r="E151" s="94">
        <v>60</v>
      </c>
    </row>
    <row r="152" spans="1:5" x14ac:dyDescent="0.25">
      <c r="A152" s="94" t="s">
        <v>311</v>
      </c>
      <c r="B152" s="95" t="s">
        <v>168</v>
      </c>
      <c r="C152" s="94">
        <v>-721.5</v>
      </c>
      <c r="D152" s="94">
        <v>-721.5</v>
      </c>
      <c r="E152" s="94">
        <v>-721.5</v>
      </c>
    </row>
    <row r="153" spans="1:5" x14ac:dyDescent="0.25">
      <c r="A153" s="94" t="s">
        <v>312</v>
      </c>
      <c r="B153" s="95">
        <v>250</v>
      </c>
      <c r="C153" s="94">
        <v>92</v>
      </c>
      <c r="D153" s="94">
        <v>67</v>
      </c>
      <c r="E153" s="94">
        <v>67</v>
      </c>
    </row>
    <row r="154" spans="1:5" x14ac:dyDescent="0.25">
      <c r="A154" s="94" t="s">
        <v>313</v>
      </c>
      <c r="B154" s="95">
        <v>250</v>
      </c>
      <c r="C154" s="94">
        <v>67</v>
      </c>
      <c r="D154" s="94">
        <v>62</v>
      </c>
      <c r="E154" s="94">
        <v>62</v>
      </c>
    </row>
    <row r="155" spans="1:5" x14ac:dyDescent="0.25">
      <c r="A155" s="94" t="s">
        <v>314</v>
      </c>
      <c r="B155" s="95">
        <v>250</v>
      </c>
      <c r="C155" s="94">
        <v>-63</v>
      </c>
      <c r="D155" s="94">
        <v>-63</v>
      </c>
      <c r="E155" s="94">
        <v>-63</v>
      </c>
    </row>
    <row r="156" spans="1:5" x14ac:dyDescent="0.25">
      <c r="A156" s="94" t="s">
        <v>218</v>
      </c>
      <c r="B156" s="95">
        <v>160</v>
      </c>
      <c r="C156" s="94">
        <v>137</v>
      </c>
      <c r="D156" s="94">
        <v>137</v>
      </c>
      <c r="E156" s="94">
        <v>137</v>
      </c>
    </row>
    <row r="157" spans="1:5" x14ac:dyDescent="0.25">
      <c r="A157" s="94" t="s">
        <v>219</v>
      </c>
      <c r="B157" s="95">
        <v>250</v>
      </c>
      <c r="C157" s="94">
        <v>102</v>
      </c>
      <c r="D157" s="94">
        <v>102</v>
      </c>
      <c r="E157" s="94">
        <v>62</v>
      </c>
    </row>
    <row r="158" spans="1:5" x14ac:dyDescent="0.25">
      <c r="A158" s="94" t="s">
        <v>315</v>
      </c>
      <c r="B158" s="95" t="s">
        <v>316</v>
      </c>
      <c r="C158" s="94">
        <v>-145</v>
      </c>
      <c r="D158" s="94">
        <v>-145</v>
      </c>
      <c r="E158" s="94">
        <v>-145</v>
      </c>
    </row>
    <row r="159" spans="1:5" x14ac:dyDescent="0.25">
      <c r="A159" s="94" t="s">
        <v>317</v>
      </c>
      <c r="B159" s="95">
        <v>400</v>
      </c>
      <c r="C159" s="94">
        <v>160</v>
      </c>
      <c r="D159" s="94">
        <v>160</v>
      </c>
      <c r="E159" s="94">
        <v>160</v>
      </c>
    </row>
    <row r="160" spans="1:5" x14ac:dyDescent="0.25">
      <c r="A160" s="94" t="s">
        <v>318</v>
      </c>
      <c r="B160" s="95">
        <v>400</v>
      </c>
      <c r="C160" s="94">
        <v>160</v>
      </c>
      <c r="D160" s="94">
        <v>160</v>
      </c>
      <c r="E160" s="94">
        <v>160</v>
      </c>
    </row>
  </sheetData>
  <mergeCells count="6">
    <mergeCell ref="A1:E1"/>
    <mergeCell ref="A3:A4"/>
    <mergeCell ref="B3:B4"/>
    <mergeCell ref="C3:C4"/>
    <mergeCell ref="D3:D4"/>
    <mergeCell ref="E3:E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zoomScaleNormal="100" workbookViewId="0">
      <selection activeCell="N23" sqref="N23"/>
    </sheetView>
  </sheetViews>
  <sheetFormatPr defaultRowHeight="15" outlineLevelRow="1" x14ac:dyDescent="0.25"/>
  <cols>
    <col min="5" max="5" width="12.85546875" customWidth="1"/>
    <col min="6" max="6" width="11.7109375" customWidth="1"/>
    <col min="7" max="7" width="0" hidden="1" customWidth="1"/>
    <col min="8" max="8" width="11.5703125" customWidth="1"/>
    <col min="9" max="10" width="0" hidden="1" customWidth="1"/>
    <col min="11" max="11" width="17.140625" customWidth="1"/>
    <col min="12" max="12" width="14.140625" customWidth="1"/>
    <col min="13" max="13" width="12.42578125" customWidth="1"/>
  </cols>
  <sheetData>
    <row r="1" spans="1:14" ht="42.75" customHeight="1" x14ac:dyDescent="0.25">
      <c r="A1" s="216" t="s">
        <v>352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</row>
    <row r="2" spans="1:14" x14ac:dyDescent="0.25">
      <c r="A2" s="216" t="s">
        <v>353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</row>
    <row r="3" spans="1:14" x14ac:dyDescent="0.25">
      <c r="A3" s="218" t="s">
        <v>148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</row>
    <row r="4" spans="1:14" x14ac:dyDescent="0.25">
      <c r="A4" s="107"/>
      <c r="B4" s="107"/>
      <c r="C4" s="107"/>
      <c r="D4" s="107"/>
      <c r="E4" s="107"/>
      <c r="F4" s="107"/>
      <c r="G4" s="107"/>
      <c r="H4" s="108"/>
      <c r="I4" s="107"/>
      <c r="J4" s="107"/>
      <c r="K4" s="107"/>
      <c r="L4" s="107"/>
      <c r="M4" s="107"/>
    </row>
    <row r="5" spans="1:14" x14ac:dyDescent="0.25">
      <c r="A5" s="107"/>
      <c r="B5" s="107"/>
      <c r="C5" s="107"/>
      <c r="D5" s="107"/>
      <c r="E5" s="107"/>
      <c r="F5" s="107"/>
      <c r="G5" s="107"/>
      <c r="H5" s="108"/>
      <c r="I5" s="107"/>
      <c r="J5" s="107"/>
      <c r="K5" s="107"/>
      <c r="L5" s="107"/>
      <c r="M5" s="107"/>
    </row>
    <row r="6" spans="1:14" ht="33.75" customHeight="1" x14ac:dyDescent="0.25">
      <c r="A6" s="219" t="s">
        <v>320</v>
      </c>
      <c r="B6" s="213" t="s">
        <v>2</v>
      </c>
      <c r="C6" s="212"/>
      <c r="D6" s="221" t="s">
        <v>3</v>
      </c>
      <c r="E6" s="213" t="s">
        <v>4</v>
      </c>
      <c r="F6" s="213" t="s">
        <v>321</v>
      </c>
      <c r="G6" s="109"/>
      <c r="H6" s="222" t="s">
        <v>6</v>
      </c>
      <c r="I6" s="109"/>
      <c r="J6" s="109"/>
      <c r="K6" s="213" t="s">
        <v>7</v>
      </c>
      <c r="L6" s="213" t="s">
        <v>322</v>
      </c>
      <c r="M6" s="213" t="s">
        <v>354</v>
      </c>
    </row>
    <row r="7" spans="1:14" ht="30.75" customHeight="1" x14ac:dyDescent="0.25">
      <c r="A7" s="220"/>
      <c r="B7" s="212"/>
      <c r="C7" s="212"/>
      <c r="D7" s="221"/>
      <c r="E7" s="212"/>
      <c r="F7" s="212"/>
      <c r="G7" s="109"/>
      <c r="H7" s="223"/>
      <c r="I7" s="109"/>
      <c r="J7" s="109"/>
      <c r="K7" s="212"/>
      <c r="L7" s="213"/>
      <c r="M7" s="213"/>
    </row>
    <row r="8" spans="1:14" x14ac:dyDescent="0.25">
      <c r="A8" s="211">
        <v>1</v>
      </c>
      <c r="B8" s="212" t="s">
        <v>355</v>
      </c>
      <c r="C8" s="212"/>
      <c r="D8" s="110" t="s">
        <v>122</v>
      </c>
      <c r="E8" s="110">
        <v>0</v>
      </c>
      <c r="F8" s="110">
        <v>0</v>
      </c>
      <c r="G8" s="109"/>
      <c r="H8" s="111">
        <v>0</v>
      </c>
      <c r="I8" s="109"/>
      <c r="J8" s="109"/>
      <c r="K8" s="110">
        <v>0</v>
      </c>
      <c r="L8" s="213" t="s">
        <v>356</v>
      </c>
      <c r="M8" s="214">
        <v>42725</v>
      </c>
    </row>
    <row r="9" spans="1:14" x14ac:dyDescent="0.25">
      <c r="A9" s="211"/>
      <c r="B9" s="212"/>
      <c r="C9" s="212"/>
      <c r="D9" s="110" t="s">
        <v>87</v>
      </c>
      <c r="E9" s="110">
        <v>6.3</v>
      </c>
      <c r="F9" s="112">
        <f>((28368/24/0.87)+(34272/24/0.87))/1000</f>
        <v>3</v>
      </c>
      <c r="G9" s="109"/>
      <c r="H9" s="111">
        <f>0.334+0.058+0.085-0.03</f>
        <v>0.44700000000000006</v>
      </c>
      <c r="I9" s="109"/>
      <c r="J9" s="109"/>
      <c r="K9" s="112">
        <f>E9-F9-H9</f>
        <v>2.8529999999999998</v>
      </c>
      <c r="L9" s="213"/>
      <c r="M9" s="215"/>
    </row>
    <row r="10" spans="1:14" x14ac:dyDescent="0.25">
      <c r="A10" s="211">
        <v>2</v>
      </c>
      <c r="B10" s="212" t="s">
        <v>357</v>
      </c>
      <c r="C10" s="212"/>
      <c r="D10" s="110" t="s">
        <v>122</v>
      </c>
      <c r="E10" s="110">
        <v>0</v>
      </c>
      <c r="F10" s="110">
        <v>0</v>
      </c>
      <c r="G10" s="109"/>
      <c r="H10" s="111">
        <v>0</v>
      </c>
      <c r="I10" s="109"/>
      <c r="J10" s="109"/>
      <c r="K10" s="110">
        <v>0</v>
      </c>
      <c r="L10" s="213" t="s">
        <v>356</v>
      </c>
      <c r="M10" s="214">
        <v>42725</v>
      </c>
    </row>
    <row r="11" spans="1:14" x14ac:dyDescent="0.25">
      <c r="A11" s="211"/>
      <c r="B11" s="212"/>
      <c r="C11" s="212"/>
      <c r="D11" s="110" t="s">
        <v>87</v>
      </c>
      <c r="E11" s="110">
        <v>4</v>
      </c>
      <c r="F11" s="112">
        <f>((36600/24/0.87)+(35160/24/0.87))/1000</f>
        <v>3.436781609195402</v>
      </c>
      <c r="G11" s="109"/>
      <c r="H11" s="111">
        <f>0.084+0.115+(0.15-0.085)</f>
        <v>0.26400000000000001</v>
      </c>
      <c r="I11" s="109"/>
      <c r="J11" s="109"/>
      <c r="K11" s="112">
        <f>E11-F11-H11</f>
        <v>0.299218390804598</v>
      </c>
      <c r="L11" s="213"/>
      <c r="M11" s="215"/>
    </row>
    <row r="12" spans="1:14" x14ac:dyDescent="0.25">
      <c r="A12" s="211">
        <v>3</v>
      </c>
      <c r="B12" s="212" t="s">
        <v>358</v>
      </c>
      <c r="C12" s="212"/>
      <c r="D12" s="110" t="s">
        <v>122</v>
      </c>
      <c r="E12" s="110">
        <v>0</v>
      </c>
      <c r="F12" s="110">
        <v>0</v>
      </c>
      <c r="G12" s="109"/>
      <c r="H12" s="111">
        <v>0</v>
      </c>
      <c r="I12" s="109"/>
      <c r="J12" s="109"/>
      <c r="K12" s="110">
        <v>0</v>
      </c>
      <c r="L12" s="213" t="s">
        <v>356</v>
      </c>
      <c r="M12" s="214">
        <v>42725</v>
      </c>
    </row>
    <row r="13" spans="1:14" x14ac:dyDescent="0.25">
      <c r="A13" s="211"/>
      <c r="B13" s="212"/>
      <c r="C13" s="212"/>
      <c r="D13" s="110" t="s">
        <v>87</v>
      </c>
      <c r="E13" s="110">
        <v>4</v>
      </c>
      <c r="F13" s="112">
        <f>((37248/24/0.87)+(24768/24/0.87))/1000</f>
        <v>2.9701149425287356</v>
      </c>
      <c r="G13" s="109"/>
      <c r="H13" s="111">
        <f>0.687+0.015+0.133-0.006+(0.106-0.033-0.115)</f>
        <v>0.78700000000000003</v>
      </c>
      <c r="I13" s="109"/>
      <c r="J13" s="109"/>
      <c r="K13" s="112">
        <f>E13-F13-H13</f>
        <v>0.24288505747126432</v>
      </c>
      <c r="L13" s="213"/>
      <c r="M13" s="215"/>
    </row>
    <row r="14" spans="1:14" x14ac:dyDescent="0.25">
      <c r="A14" s="211">
        <v>4</v>
      </c>
      <c r="B14" s="212" t="s">
        <v>359</v>
      </c>
      <c r="C14" s="212"/>
      <c r="D14" s="110" t="s">
        <v>122</v>
      </c>
      <c r="E14" s="110">
        <v>0</v>
      </c>
      <c r="F14" s="110">
        <v>0</v>
      </c>
      <c r="G14" s="109"/>
      <c r="H14" s="111">
        <v>0</v>
      </c>
      <c r="I14" s="109"/>
      <c r="J14" s="109"/>
      <c r="K14" s="110">
        <v>0</v>
      </c>
      <c r="L14" s="213" t="s">
        <v>356</v>
      </c>
      <c r="M14" s="214">
        <v>42725</v>
      </c>
    </row>
    <row r="15" spans="1:14" x14ac:dyDescent="0.25">
      <c r="A15" s="211"/>
      <c r="B15" s="212"/>
      <c r="C15" s="212"/>
      <c r="D15" s="110" t="s">
        <v>87</v>
      </c>
      <c r="E15" s="110">
        <v>6.3</v>
      </c>
      <c r="F15" s="112">
        <f>((49920/24/0.87)+(44520/24/0.87))/1000</f>
        <v>4.5229885057471266</v>
      </c>
      <c r="G15" s="109"/>
      <c r="H15" s="111">
        <f>0.757+0.258+0.142-0.237+(0.173-0.021)</f>
        <v>1.0720000000000001</v>
      </c>
      <c r="I15" s="109"/>
      <c r="J15" s="109"/>
      <c r="K15" s="112">
        <f>E15-F15-H15</f>
        <v>0.70501149425287313</v>
      </c>
      <c r="L15" s="213"/>
      <c r="M15" s="215"/>
    </row>
    <row r="16" spans="1:14" ht="158.25" hidden="1" outlineLevel="1" x14ac:dyDescent="0.25">
      <c r="A16" s="113"/>
      <c r="B16" s="113"/>
      <c r="C16" s="113"/>
      <c r="D16" s="113"/>
      <c r="E16" s="113" t="s">
        <v>360</v>
      </c>
      <c r="F16" s="113" t="s">
        <v>361</v>
      </c>
      <c r="G16" s="113"/>
      <c r="H16" s="113" t="s">
        <v>362</v>
      </c>
      <c r="I16" s="113"/>
      <c r="J16" s="113"/>
      <c r="K16" s="113"/>
      <c r="L16" s="113"/>
      <c r="M16" s="113"/>
      <c r="N16" s="114"/>
    </row>
    <row r="17" spans="1:14" collapsed="1" x14ac:dyDescent="0.25">
      <c r="A17" s="114"/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</row>
    <row r="18" spans="1:14" x14ac:dyDescent="0.25">
      <c r="A18" s="114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</row>
    <row r="19" spans="1:14" x14ac:dyDescent="0.25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</row>
    <row r="20" spans="1:14" x14ac:dyDescent="0.25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</row>
    <row r="21" spans="1:14" x14ac:dyDescent="0.25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</row>
    <row r="22" spans="1:14" x14ac:dyDescent="0.25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</row>
    <row r="23" spans="1:14" x14ac:dyDescent="0.25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</row>
    <row r="24" spans="1:14" x14ac:dyDescent="0.25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</row>
    <row r="25" spans="1:14" x14ac:dyDescent="0.25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</row>
    <row r="26" spans="1:14" x14ac:dyDescent="0.25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</row>
    <row r="27" spans="1:14" x14ac:dyDescent="0.25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</row>
    <row r="28" spans="1:14" x14ac:dyDescent="0.25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</row>
    <row r="29" spans="1:14" x14ac:dyDescent="0.25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</row>
  </sheetData>
  <mergeCells count="28">
    <mergeCell ref="A1:M1"/>
    <mergeCell ref="A2:M2"/>
    <mergeCell ref="A3:M3"/>
    <mergeCell ref="A6:A7"/>
    <mergeCell ref="B6:C7"/>
    <mergeCell ref="D6:D7"/>
    <mergeCell ref="E6:E7"/>
    <mergeCell ref="F6:F7"/>
    <mergeCell ref="H6:H7"/>
    <mergeCell ref="K6:K7"/>
    <mergeCell ref="L6:L7"/>
    <mergeCell ref="M6:M7"/>
    <mergeCell ref="A8:A9"/>
    <mergeCell ref="B8:C9"/>
    <mergeCell ref="L8:L9"/>
    <mergeCell ref="M8:M9"/>
    <mergeCell ref="A14:A15"/>
    <mergeCell ref="B14:C15"/>
    <mergeCell ref="L14:L15"/>
    <mergeCell ref="M14:M15"/>
    <mergeCell ref="A10:A11"/>
    <mergeCell ref="B10:C11"/>
    <mergeCell ref="L10:L11"/>
    <mergeCell ref="M10:M11"/>
    <mergeCell ref="A12:A13"/>
    <mergeCell ref="B12:C13"/>
    <mergeCell ref="L12:L13"/>
    <mergeCell ref="M12:M1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АО ГЭС</vt:lpstr>
      <vt:lpstr>РГЭС 35 и выше</vt:lpstr>
      <vt:lpstr>РГЭС 35 и ниже</vt:lpstr>
      <vt:lpstr>ПЭС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2018-10-04T11:06:09Z</dcterms:modified>
</cp:coreProperties>
</file>