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685"/>
  </bookViews>
  <sheets>
    <sheet name="Приложение 4" sheetId="1" r:id="rId1"/>
  </sheets>
  <externalReferences>
    <externalReference r:id="rId2"/>
  </externalReferences>
  <definedNames>
    <definedName name="_xlnm.Print_Area" localSheetId="0">'Приложение 4'!$A$1:$E$28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/>
  <c r="E26" s="1"/>
  <c r="C27"/>
  <c r="D26"/>
  <c r="C26"/>
  <c r="D24"/>
  <c r="E24" s="1"/>
  <c r="E23" s="1"/>
  <c r="C24"/>
  <c r="C23"/>
  <c r="C21"/>
  <c r="E21" s="1"/>
  <c r="E20" s="1"/>
  <c r="D20"/>
  <c r="D11"/>
  <c r="C11"/>
  <c r="E11" s="1"/>
  <c r="E10" s="1"/>
  <c r="D10"/>
  <c r="C20" l="1"/>
  <c r="C10"/>
  <c r="D23"/>
</calcChain>
</file>

<file path=xl/sharedStrings.xml><?xml version="1.0" encoding="utf-8"?>
<sst xmlns="http://schemas.openxmlformats.org/spreadsheetml/2006/main" count="38" uniqueCount="30">
  <si>
    <t>Расходы на мероприятия, осуществляемые при технологическом присоединении</t>
  </si>
  <si>
    <t>Наименование мероприятий</t>
  </si>
  <si>
    <t>Распределение необходимой валовой выручки*
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</si>
  <si>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</si>
  <si>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</si>
  <si>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</si>
  <si>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</si>
  <si>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</si>
  <si>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</si>
  <si>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2.</t>
  </si>
  <si>
    <t>Разработка сетевой организацией проектной документации по строительству «последней мили»</t>
  </si>
  <si>
    <t>3.</t>
  </si>
  <si>
    <t>Выполнение сетевой организацией, мероприятий, связанных со строительством «последней мили»</t>
  </si>
  <si>
    <t>Х</t>
  </si>
  <si>
    <t>3.1.</t>
  </si>
  <si>
    <t>строительство воздушных линий</t>
  </si>
  <si>
    <t>3.2.</t>
  </si>
  <si>
    <t>строительство кабельных линий</t>
  </si>
  <si>
    <t>3.3.</t>
  </si>
  <si>
    <t>строительство пунктов секционирования</t>
  </si>
  <si>
    <t>3.4.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</si>
  <si>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</si>
  <si>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</si>
  <si>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с уровнем напряжения 35 кВ и выше (ПС)</t>
  </si>
  <si>
    <t>4.</t>
  </si>
  <si>
    <t>Проверка сетевой организацией выполнения Заявителем ТУ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</si>
  <si>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</si>
  <si>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</si>
  <si>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6.</t>
  </si>
  <si>
    <t>Фактические действия по присоединению и обеспечению работы Устройств в электрической сети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</si>
</sst>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 wrapText="1"/>
    </xf>
    <xf numFmtId="4" fontId="3" fillId="0" borderId="0" xfId="1" applyNumberFormat="1" applyFont="1" applyBorder="1" applyAlignment="1">
      <alignment horizontal="center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left" vertical="center" wrapText="1"/>
    </xf>
    <xf numFmtId="4" fontId="3" fillId="0" borderId="11" xfId="1" applyNumberFormat="1" applyFont="1" applyBorder="1" applyAlignment="1">
      <alignment horizontal="right" vertical="center"/>
    </xf>
    <xf numFmtId="4" fontId="3" fillId="0" borderId="12" xfId="1" applyNumberFormat="1" applyFont="1" applyBorder="1" applyAlignment="1">
      <alignment horizontal="right" vertical="center"/>
    </xf>
    <xf numFmtId="4" fontId="3" fillId="0" borderId="13" xfId="1" applyNumberFormat="1" applyFont="1" applyBorder="1" applyAlignment="1">
      <alignment horizontal="right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left" vertical="center" wrapText="1"/>
    </xf>
    <xf numFmtId="4" fontId="3" fillId="0" borderId="16" xfId="1" applyNumberFormat="1" applyFont="1" applyBorder="1" applyAlignment="1">
      <alignment horizontal="right" vertical="center"/>
    </xf>
    <xf numFmtId="4" fontId="3" fillId="0" borderId="17" xfId="1" applyNumberFormat="1" applyFont="1" applyBorder="1" applyAlignment="1">
      <alignment horizontal="right" vertical="center"/>
    </xf>
    <xf numFmtId="4" fontId="3" fillId="0" borderId="18" xfId="1" applyNumberFormat="1" applyFont="1" applyBorder="1" applyAlignment="1">
      <alignment horizontal="right" vertical="center"/>
    </xf>
    <xf numFmtId="0" fontId="3" fillId="0" borderId="16" xfId="1" applyNumberFormat="1" applyFont="1" applyBorder="1" applyAlignment="1">
      <alignment horizontal="right" vertical="center"/>
    </xf>
    <xf numFmtId="0" fontId="3" fillId="0" borderId="17" xfId="1" applyNumberFormat="1" applyFont="1" applyBorder="1" applyAlignment="1">
      <alignment horizontal="right" vertical="center"/>
    </xf>
    <xf numFmtId="0" fontId="3" fillId="0" borderId="18" xfId="1" applyNumberFormat="1" applyFont="1" applyBorder="1" applyAlignment="1">
      <alignment horizontal="right" vertical="center"/>
    </xf>
    <xf numFmtId="2" fontId="3" fillId="0" borderId="17" xfId="1" applyNumberFormat="1" applyFont="1" applyBorder="1" applyAlignment="1">
      <alignment horizontal="right" vertical="center"/>
    </xf>
    <xf numFmtId="0" fontId="3" fillId="0" borderId="16" xfId="1" applyNumberFormat="1" applyFont="1" applyBorder="1" applyAlignment="1">
      <alignment horizontal="center" vertical="center"/>
    </xf>
    <xf numFmtId="0" fontId="3" fillId="0" borderId="17" xfId="1" applyNumberFormat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left" vertical="center" wrapText="1"/>
    </xf>
    <xf numFmtId="0" fontId="3" fillId="0" borderId="14" xfId="1" applyNumberFormat="1" applyFont="1" applyBorder="1" applyAlignment="1">
      <alignment horizontal="right" vertical="center"/>
    </xf>
    <xf numFmtId="0" fontId="3" fillId="0" borderId="15" xfId="1" applyNumberFormat="1" applyFont="1" applyBorder="1" applyAlignment="1">
      <alignment horizontal="right" vertical="center"/>
    </xf>
    <xf numFmtId="4" fontId="3" fillId="0" borderId="19" xfId="1" applyNumberFormat="1" applyFont="1" applyBorder="1" applyAlignment="1">
      <alignment horizontal="right" vertical="center"/>
    </xf>
    <xf numFmtId="49" fontId="3" fillId="0" borderId="21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left" vertical="center" wrapText="1"/>
    </xf>
    <xf numFmtId="0" fontId="3" fillId="0" borderId="23" xfId="1" applyNumberFormat="1" applyFont="1" applyBorder="1" applyAlignment="1">
      <alignment horizontal="right" vertical="center"/>
    </xf>
    <xf numFmtId="0" fontId="3" fillId="0" borderId="24" xfId="1" applyNumberFormat="1" applyFont="1" applyBorder="1" applyAlignment="1">
      <alignment horizontal="right" vertical="center"/>
    </xf>
    <xf numFmtId="0" fontId="3" fillId="0" borderId="25" xfId="1" applyNumberFormat="1" applyFont="1" applyBorder="1" applyAlignment="1">
      <alignment horizontal="right" vertical="center"/>
    </xf>
    <xf numFmtId="0" fontId="7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ist2/AppData/Local/Microsoft/Windows/Temporary%20Internet%20Files/Content.IE5/I8O2MQ7X/&#1057;&#1090;&#1072;&#1074;&#1082;&#1072;%20&#1087;&#1083;&#1072;&#1090;&#1099;%20&#1079;&#1072;%20&#1058;&#1055;%20&#1085;&#1072;%202018/&#1056;&#1072;&#1089;&#1095;&#1077;&#1090;%20&#1089;&#1090;&#1072;&#1074;&#1086;&#1082;%20&#1087;&#1086;%20&#1058;&#1055;%20&#1085;&#1072;%202018%20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Стандарт.ставки (старый)"/>
      <sheetName val="Расчет С1 (старый)"/>
    </sheetNames>
    <sheetDataSet>
      <sheetData sheetId="0"/>
      <sheetData sheetId="1"/>
      <sheetData sheetId="2"/>
      <sheetData sheetId="3"/>
      <sheetData sheetId="4">
        <row r="38">
          <cell r="D38">
            <v>4965.545261263961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2"/>
  <sheetViews>
    <sheetView tabSelected="1" zoomScaleNormal="100" workbookViewId="0">
      <selection activeCell="C18" sqref="C18"/>
    </sheetView>
  </sheetViews>
  <sheetFormatPr defaultColWidth="1.140625" defaultRowHeight="12.75"/>
  <cols>
    <col min="1" max="1" width="5.28515625" style="6" customWidth="1"/>
    <col min="2" max="2" width="42.140625" style="6" bestFit="1" customWidth="1"/>
    <col min="3" max="3" width="17.42578125" style="6" bestFit="1" customWidth="1"/>
    <col min="4" max="4" width="14.28515625" style="6" bestFit="1" customWidth="1"/>
    <col min="5" max="5" width="16.7109375" style="6" bestFit="1" customWidth="1"/>
    <col min="6" max="16" width="1.140625" style="6"/>
    <col min="17" max="17" width="15.5703125" style="6" customWidth="1"/>
    <col min="18" max="16384" width="1.140625" style="6"/>
  </cols>
  <sheetData>
    <row r="1" spans="1:17" s="1" customFormat="1" ht="11.25">
      <c r="C1" s="2"/>
      <c r="D1" s="2"/>
      <c r="E1" s="2"/>
    </row>
    <row r="2" spans="1:17" s="1" customFormat="1" ht="11.25">
      <c r="C2" s="2"/>
      <c r="D2" s="2"/>
      <c r="E2" s="2"/>
    </row>
    <row r="3" spans="1:17" s="3" customFormat="1" ht="11.25">
      <c r="C3" s="4"/>
      <c r="D3" s="4"/>
      <c r="E3" s="4"/>
    </row>
    <row r="4" spans="1:17">
      <c r="A4" s="5"/>
    </row>
    <row r="5" spans="1:17" s="7" customFormat="1" ht="18.75">
      <c r="A5" s="46" t="s">
        <v>0</v>
      </c>
      <c r="B5" s="46"/>
      <c r="C5" s="46"/>
      <c r="D5" s="46"/>
      <c r="E5" s="46"/>
    </row>
    <row r="6" spans="1:17">
      <c r="C6" s="8"/>
    </row>
    <row r="7" spans="1:17" ht="13.5" thickBot="1">
      <c r="C7" s="8"/>
      <c r="Q7" s="9"/>
    </row>
    <row r="8" spans="1:17" s="12" customFormat="1" ht="77.25" thickBot="1">
      <c r="A8" s="47" t="s">
        <v>1</v>
      </c>
      <c r="B8" s="48"/>
      <c r="C8" s="10" t="s">
        <v>2</v>
      </c>
      <c r="D8" s="11" t="s">
        <v>3</v>
      </c>
      <c r="E8" s="11" t="s">
        <v>4</v>
      </c>
    </row>
    <row r="9" spans="1:17" s="12" customFormat="1" ht="13.5" thickBot="1">
      <c r="A9" s="13">
        <v>1</v>
      </c>
      <c r="B9" s="14">
        <v>2</v>
      </c>
      <c r="C9" s="15">
        <v>3</v>
      </c>
      <c r="D9" s="16">
        <v>4</v>
      </c>
      <c r="E9" s="16">
        <v>5</v>
      </c>
      <c r="Q9" s="17"/>
    </row>
    <row r="10" spans="1:17" s="12" customFormat="1" ht="25.5">
      <c r="A10" s="18" t="s">
        <v>5</v>
      </c>
      <c r="B10" s="19" t="s">
        <v>6</v>
      </c>
      <c r="C10" s="20">
        <f>SUM(C11:C12)</f>
        <v>1142075.410090711</v>
      </c>
      <c r="D10" s="21">
        <f>SUM(D11:D12)</f>
        <v>27789.7</v>
      </c>
      <c r="E10" s="22">
        <f>SUM(E11:E12)</f>
        <v>41.097075898290051</v>
      </c>
      <c r="Q10" s="17"/>
    </row>
    <row r="11" spans="1:17" s="12" customFormat="1">
      <c r="A11" s="23"/>
      <c r="B11" s="24" t="s">
        <v>7</v>
      </c>
      <c r="C11" s="25">
        <f>'[1]Приложение 5'!D38*1000*0.23</f>
        <v>1142075.410090711</v>
      </c>
      <c r="D11" s="26">
        <f>26156.7+1280+353</f>
        <v>27789.7</v>
      </c>
      <c r="E11" s="27">
        <f>C11/D11</f>
        <v>41.097075898290051</v>
      </c>
      <c r="Q11" s="17"/>
    </row>
    <row r="12" spans="1:17" s="12" customFormat="1">
      <c r="A12" s="23"/>
      <c r="B12" s="24" t="s">
        <v>8</v>
      </c>
      <c r="C12" s="28"/>
      <c r="D12" s="29"/>
      <c r="E12" s="30"/>
      <c r="Q12" s="17"/>
    </row>
    <row r="13" spans="1:17" s="12" customFormat="1" ht="38.25">
      <c r="A13" s="23" t="s">
        <v>9</v>
      </c>
      <c r="B13" s="24" t="s">
        <v>10</v>
      </c>
      <c r="C13" s="25"/>
      <c r="D13" s="31"/>
      <c r="E13" s="27"/>
    </row>
    <row r="14" spans="1:17" s="12" customFormat="1" ht="25.5">
      <c r="A14" s="23" t="s">
        <v>11</v>
      </c>
      <c r="B14" s="24" t="s">
        <v>12</v>
      </c>
      <c r="C14" s="32" t="s">
        <v>13</v>
      </c>
      <c r="D14" s="33" t="s">
        <v>13</v>
      </c>
      <c r="E14" s="34" t="s">
        <v>13</v>
      </c>
    </row>
    <row r="15" spans="1:17" s="12" customFormat="1" ht="15" customHeight="1">
      <c r="A15" s="35" t="s">
        <v>14</v>
      </c>
      <c r="B15" s="36" t="s">
        <v>15</v>
      </c>
      <c r="C15" s="28"/>
      <c r="D15" s="29"/>
      <c r="E15" s="30"/>
    </row>
    <row r="16" spans="1:17" s="12" customFormat="1" ht="15" customHeight="1">
      <c r="A16" s="35" t="s">
        <v>16</v>
      </c>
      <c r="B16" s="36" t="s">
        <v>17</v>
      </c>
      <c r="C16" s="28"/>
      <c r="D16" s="29"/>
      <c r="E16" s="30"/>
    </row>
    <row r="17" spans="1:5" s="12" customFormat="1" ht="15" customHeight="1">
      <c r="A17" s="35" t="s">
        <v>18</v>
      </c>
      <c r="B17" s="36" t="s">
        <v>19</v>
      </c>
      <c r="C17" s="25"/>
      <c r="D17" s="31"/>
      <c r="E17" s="27"/>
    </row>
    <row r="18" spans="1:5" s="12" customFormat="1" ht="51">
      <c r="A18" s="23" t="s">
        <v>20</v>
      </c>
      <c r="B18" s="24" t="s">
        <v>21</v>
      </c>
      <c r="C18" s="37"/>
      <c r="D18" s="38"/>
      <c r="E18" s="30"/>
    </row>
    <row r="19" spans="1:5" s="12" customFormat="1" ht="25.5">
      <c r="A19" s="23" t="s">
        <v>22</v>
      </c>
      <c r="B19" s="24" t="s">
        <v>23</v>
      </c>
      <c r="C19" s="28"/>
      <c r="D19" s="29"/>
      <c r="E19" s="30"/>
    </row>
    <row r="20" spans="1:5" s="12" customFormat="1" ht="25.5">
      <c r="A20" s="23" t="s">
        <v>24</v>
      </c>
      <c r="B20" s="24" t="s">
        <v>25</v>
      </c>
      <c r="C20" s="25">
        <f>SUM(C21:C22)</f>
        <v>1613802.2099107874</v>
      </c>
      <c r="D20" s="26">
        <f>SUM(D21:D22)</f>
        <v>27789.7</v>
      </c>
      <c r="E20" s="27">
        <f>SUM(E21:E22)</f>
        <v>58.071955073670729</v>
      </c>
    </row>
    <row r="21" spans="1:5" s="12" customFormat="1">
      <c r="A21" s="23"/>
      <c r="B21" s="24" t="s">
        <v>7</v>
      </c>
      <c r="C21" s="25">
        <f>'[1]Приложение 5'!D38*1000*0.325</f>
        <v>1613802.2099107874</v>
      </c>
      <c r="D21" s="26">
        <v>27789.7</v>
      </c>
      <c r="E21" s="27">
        <f>C21/D21</f>
        <v>58.071955073670729</v>
      </c>
    </row>
    <row r="22" spans="1:5" s="12" customFormat="1">
      <c r="A22" s="23"/>
      <c r="B22" s="24" t="s">
        <v>8</v>
      </c>
      <c r="C22" s="28"/>
      <c r="D22" s="29"/>
      <c r="E22" s="30"/>
    </row>
    <row r="23" spans="1:5" s="12" customFormat="1" ht="51">
      <c r="A23" s="23" t="s">
        <v>26</v>
      </c>
      <c r="B23" s="24" t="s">
        <v>27</v>
      </c>
      <c r="C23" s="25">
        <f>C24</f>
        <v>496554.52612639614</v>
      </c>
      <c r="D23" s="26">
        <f>D24</f>
        <v>27789.7</v>
      </c>
      <c r="E23" s="27">
        <f>E24</f>
        <v>17.868293868821763</v>
      </c>
    </row>
    <row r="24" spans="1:5" s="12" customFormat="1">
      <c r="A24" s="23"/>
      <c r="B24" s="24" t="s">
        <v>7</v>
      </c>
      <c r="C24" s="39">
        <f>'[1]Приложение 5'!D38*1000*0.1</f>
        <v>496554.52612639614</v>
      </c>
      <c r="D24" s="26">
        <f>D21</f>
        <v>27789.7</v>
      </c>
      <c r="E24" s="27">
        <f>C24/D24</f>
        <v>17.868293868821763</v>
      </c>
    </row>
    <row r="25" spans="1:5" s="12" customFormat="1">
      <c r="A25" s="23"/>
      <c r="B25" s="24" t="s">
        <v>8</v>
      </c>
      <c r="C25" s="39"/>
      <c r="D25" s="26"/>
      <c r="E25" s="27"/>
    </row>
    <row r="26" spans="1:5" s="12" customFormat="1" ht="38.25">
      <c r="A26" s="23" t="s">
        <v>28</v>
      </c>
      <c r="B26" s="24" t="s">
        <v>29</v>
      </c>
      <c r="C26" s="25">
        <f>SUM(C27:C28)</f>
        <v>1713113.1151360665</v>
      </c>
      <c r="D26" s="26">
        <f t="shared" ref="D26:E26" si="0">SUM(D27:D28)</f>
        <v>27789.7</v>
      </c>
      <c r="E26" s="27">
        <f t="shared" si="0"/>
        <v>61.645613847435072</v>
      </c>
    </row>
    <row r="27" spans="1:5">
      <c r="A27" s="23"/>
      <c r="B27" s="24" t="s">
        <v>7</v>
      </c>
      <c r="C27" s="25">
        <f>'[1]Приложение 5'!D38*1000*0.345</f>
        <v>1713113.1151360665</v>
      </c>
      <c r="D27" s="26">
        <v>27789.7</v>
      </c>
      <c r="E27" s="27">
        <f>C27/D27</f>
        <v>61.645613847435072</v>
      </c>
    </row>
    <row r="28" spans="1:5" ht="13.5" thickBot="1">
      <c r="A28" s="40"/>
      <c r="B28" s="41" t="s">
        <v>8</v>
      </c>
      <c r="C28" s="42"/>
      <c r="D28" s="43"/>
      <c r="E28" s="44"/>
    </row>
    <row r="30" spans="1:5">
      <c r="C30" s="9"/>
      <c r="D30" s="9"/>
    </row>
    <row r="31" spans="1:5" s="45" customFormat="1" ht="10.5">
      <c r="C31" s="49"/>
      <c r="D31" s="49"/>
    </row>
    <row r="32" spans="1:5">
      <c r="D32" s="9"/>
    </row>
  </sheetData>
  <mergeCells count="3">
    <mergeCell ref="A5:E5"/>
    <mergeCell ref="A8:B8"/>
    <mergeCell ref="C31:D31"/>
  </mergeCells>
  <pageMargins left="0.78740157480314965" right="0.39370078740157483" top="0.39370078740157483" bottom="0.39370078740157483" header="0.27559055118110237" footer="0.27559055118110237"/>
  <pageSetup paperSize="9" scale="96" fitToHeight="0" orientation="portrait" r:id="rId1"/>
  <headerFooter alignWithMargins="0">
    <oddHeader>&amp;L&amp;6Подготовлено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urist2</cp:lastModifiedBy>
  <dcterms:created xsi:type="dcterms:W3CDTF">2018-01-10T03:44:32Z</dcterms:created>
  <dcterms:modified xsi:type="dcterms:W3CDTF">2018-01-10T04:02:29Z</dcterms:modified>
</cp:coreProperties>
</file>