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.gesnv.ru\SHARE\Общие папки ГЭС\Финансовый\2. ТАРИФЫ\1. СЕТИ\ТЗ на 2022 год\2.2. Отчетность\10. иные\"/>
    </mc:Choice>
  </mc:AlternateContent>
  <bookViews>
    <workbookView xWindow="0" yWindow="0" windowWidth="28800" windowHeight="12300"/>
  </bookViews>
  <sheets>
    <sheet name="НВВ СВОД" sheetId="1" r:id="rId1"/>
  </sheets>
  <externalReferences>
    <externalReference r:id="rId2"/>
    <externalReference r:id="rId3"/>
    <externalReference r:id="rId4"/>
    <externalReference r:id="rId5"/>
  </externalReferences>
  <definedNames>
    <definedName name="Z_B5D88B7D_E061_45BA_930B_808A6A0B9613_.wvu.PrintArea" localSheetId="0" hidden="1">'НВВ СВОД'!$A$17:$BI$156</definedName>
    <definedName name="Z_C8B969C9_4E3E_47C8_A34C_EA7271C6D789_.wvu.PrintArea" localSheetId="0" hidden="1">'НВВ СВОД'!$A$17:$BI$156</definedName>
    <definedName name="апиап">'[1]8.2.Планирование ПДР'!$BK$165</definedName>
    <definedName name="банк">'[1]8.2.Планирование ПДР'!$BE$165</definedName>
    <definedName name="банка">'[1]8.2.Планирование ПДР'!$AZ$165</definedName>
    <definedName name="банкагар2">'[2]8.2.Планирование ПДР'!$BI$160</definedName>
    <definedName name="банкгар1квгвс">'[3]8.2.Планирование ПДР'!$AJ$160</definedName>
    <definedName name="банкгар1квпрочрег">'[3]8.2.Планирование ПДР'!$BD$160</definedName>
    <definedName name="банкгар2квгвс">'[3]8.2.Планирование ПДР'!$AK$160</definedName>
    <definedName name="банкгар2квпрочрег">'[3]8.2.Планирование ПДР'!$BE$160</definedName>
    <definedName name="банкгар3квгвс">'[3]8.2.Планирование ПДР'!$AL$160</definedName>
    <definedName name="банкгар3квпрочрег">'[3]8.2.Планирование ПДР'!$BF$160</definedName>
    <definedName name="банкгар4квгвс">'[3]8.2.Планирование ПДР'!$AM$160</definedName>
    <definedName name="банкгар4квпрочрег">'[3]8.2.Планирование ПДР'!$BG$160</definedName>
    <definedName name="банки">'[1]8.2.Планирование ПДР'!$AU$165</definedName>
    <definedName name="банкт">'[1]8.2.Планирование ПДР'!$AL$165</definedName>
    <definedName name="банку">'[1]8.2.Планирование ПДР'!$AF$165</definedName>
    <definedName name="банкуу">'[1]8.2.Планирование ПДР'!$AA$165</definedName>
    <definedName name="ДС1квгвс">'[3]8.2.Планирование ПДР'!$AJ$44</definedName>
    <definedName name="ДС1квпрочрег">'[3]8.2.Планирование ПДР'!$BD$44</definedName>
    <definedName name="ДС2квгвс">'[3]8.2.Планирование ПДР'!$AK$44</definedName>
    <definedName name="ДС2квпрочрег">'[3]8.2.Планирование ПДР'!$BE$44</definedName>
    <definedName name="ДС3квгвс">'[3]8.2.Планирование ПДР'!$AL$44</definedName>
    <definedName name="ДС3квпрочрег">'[3]8.2.Планирование ПДР'!$BF$44</definedName>
    <definedName name="ДС4квгвс">'[3]8.2.Планирование ПДР'!$AM$44</definedName>
    <definedName name="ДС4квпрочрег">'[3]8.2.Планирование ПДР'!$BG$44</definedName>
    <definedName name="_xlnm.Print_Area" localSheetId="0">'НВВ СВОД'!$A$17:$BI$156</definedName>
    <definedName name="оллллллллллллллл">'[1]8.2.Планирование ПДР'!$BA$165</definedName>
    <definedName name="ПДР1квгвс">'[3]8.2.Планирование ПДР'!$AJ$7:$AJ$203</definedName>
    <definedName name="ПДР1квпрочрег">'[3]8.2.Планирование ПДР'!$BD$7:$BD$203</definedName>
    <definedName name="ПДР2квгвс">'[3]8.2.Планирование ПДР'!$AK$7:$AK$203</definedName>
    <definedName name="ПДР2квпрочрег">'[3]8.2.Планирование ПДР'!$BE$7:$BE$203</definedName>
    <definedName name="ПДР3квгвс">'[3]8.2.Планирование ПДР'!$AL$7:$AL$203</definedName>
    <definedName name="ПДР3квпрочрег">'[3]8.2.Планирование ПДР'!$BF$7:$BF$203</definedName>
    <definedName name="ПДР4квгвс">'[3]8.2.Планирование ПДР'!$AM$7:$AM$203</definedName>
    <definedName name="ПДР4квпрочрег">'[3]8.2.Планирование ПДР'!$BG$7:$BG$203</definedName>
    <definedName name="пппп">'[4]8.2.Планирование ПДР'!$AA$160</definedName>
    <definedName name="ыап">'[1]8.2.Планирование ПДР'!$BF$165</definedName>
    <definedName name="ыпап">'[1]8.2.Планирование ПДР'!$AV$165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128" i="1" l="1"/>
  <c r="AN128" i="1"/>
  <c r="AW127" i="1"/>
  <c r="AN127" i="1"/>
  <c r="AW118" i="1"/>
  <c r="AN118" i="1"/>
  <c r="AW112" i="1"/>
  <c r="AN112" i="1"/>
  <c r="AW102" i="1"/>
  <c r="BL103" i="1" s="1"/>
  <c r="AN102" i="1"/>
  <c r="BL102" i="1" s="1"/>
  <c r="AW97" i="1"/>
  <c r="AN97" i="1"/>
  <c r="AW95" i="1"/>
  <c r="AW82" i="1"/>
  <c r="AN82" i="1"/>
  <c r="AW83" i="1"/>
  <c r="AN79" i="1"/>
  <c r="AN83" i="1" s="1"/>
  <c r="AN77" i="1"/>
  <c r="AW72" i="1"/>
  <c r="AN72" i="1"/>
  <c r="AN69" i="1"/>
  <c r="AW69" i="1" s="1"/>
  <c r="AW67" i="1"/>
  <c r="AN66" i="1"/>
  <c r="AN64" i="1"/>
  <c r="AN63" i="1" s="1"/>
  <c r="AN20" i="1" s="1"/>
  <c r="AW63" i="1"/>
  <c r="AN38" i="1"/>
  <c r="AN24" i="1"/>
  <c r="AW24" i="1" l="1"/>
  <c r="AW77" i="1"/>
  <c r="AW38" i="1" l="1"/>
  <c r="AW20" i="1" l="1"/>
</calcChain>
</file>

<file path=xl/sharedStrings.xml><?xml version="1.0" encoding="utf-8"?>
<sst xmlns="http://schemas.openxmlformats.org/spreadsheetml/2006/main" count="272" uniqueCount="184">
  <si>
    <t>Приложение 1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</si>
  <si>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</si>
  <si>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</si>
  <si>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</si>
  <si>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</si>
  <si>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</si>
  <si>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доходности инвестиционного капитала</t>
  </si>
  <si>
    <t>Наименование организации:</t>
  </si>
  <si>
    <t>АО "Горэлектросеть"</t>
  </si>
  <si>
    <t>ИНН:</t>
  </si>
  <si>
    <t>8603004190</t>
  </si>
  <si>
    <t>КПП:</t>
  </si>
  <si>
    <t>860301001</t>
  </si>
  <si>
    <t>Долгосрочный период регулирования:</t>
  </si>
  <si>
    <t>2018</t>
  </si>
  <si>
    <t>—</t>
  </si>
  <si>
    <t>2022</t>
  </si>
  <si>
    <t>гг.</t>
  </si>
  <si>
    <t>№ п/п</t>
  </si>
  <si>
    <t>Показатель</t>
  </si>
  <si>
    <t>Ед. изм.</t>
  </si>
  <si>
    <t>АО "Горэлектросеть" 2020 год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</si>
  <si>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</si>
  <si>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</si>
  <si>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t>I</t>
  </si>
  <si>
    <t>Структура затрат</t>
  </si>
  <si>
    <t>Х</t>
  </si>
  <si>
    <t>1</t>
  </si>
  <si>
    <t>Необходимая валовая выручка</t>
  </si>
  <si>
    <t>тыс. руб.</t>
  </si>
  <si>
    <t>на содержание (далее — НВВ)</t>
  </si>
  <si>
    <t>1.1</t>
  </si>
  <si>
    <t>Подконтрольные (операционные) расходы,</t>
  </si>
  <si>
    <t>включенные в НВВ</t>
  </si>
  <si>
    <t>1.1.1</t>
  </si>
  <si>
    <t>Материальные расходы, всего</t>
  </si>
  <si>
    <t>1.1.1.1</t>
  </si>
  <si>
    <t>в том числе на сырье, материалы, запасные</t>
  </si>
  <si>
    <t>части, инструмент, топливо</t>
  </si>
  <si>
    <t>1.1.1.2</t>
  </si>
  <si>
    <t>в том числе на ремонт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</si>
  <si>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</si>
  <si>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</si>
  <si>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</si>
  <si>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</si>
  <si>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</si>
  <si>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</si>
  <si>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</si>
  <si>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</si>
  <si>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</si>
  <si>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1.1.3</t>
  </si>
  <si>
    <t>Прочие операционные расходы</t>
  </si>
  <si>
    <t>(с расшифровкой)</t>
  </si>
  <si>
    <t>1.1.3.1</t>
  </si>
  <si>
    <t>в том числе транспортные услуги</t>
  </si>
  <si>
    <t>1.1.3.2</t>
  </si>
  <si>
    <t>в том числе прочие расходы</t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</si>
  <si>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</si>
  <si>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1.2</t>
  </si>
  <si>
    <t>Неподконтрольные расходы, включенные</t>
  </si>
  <si>
    <t>в НВВ, всего</t>
  </si>
  <si>
    <t>1.2.1</t>
  </si>
  <si>
    <t>Оплата услуг ОАО «ФСК ЕЭС»</t>
  </si>
  <si>
    <t>1.2.2</t>
  </si>
  <si>
    <t>Расходы на оплату технологического присоеди-</t>
  </si>
  <si>
    <t>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</si>
  <si>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</si>
  <si>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</si>
  <si>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</si>
  <si>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</si>
  <si>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</si>
  <si>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налог на прибыль</t>
  </si>
  <si>
    <t>1.2.6</t>
  </si>
  <si>
    <t>прочие налоги</t>
  </si>
  <si>
    <t>1.2.7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</si>
  <si>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</si>
  <si>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</si>
  <si>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</si>
  <si>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</si>
  <si>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1.2.7.1</t>
  </si>
  <si>
    <t>Справочно: «Количество льготных</t>
  </si>
  <si>
    <t>ед.</t>
  </si>
  <si>
    <t>технологических присоединений»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</si>
  <si>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</si>
  <si>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</si>
  <si>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1.3</t>
  </si>
  <si>
    <t>Возврат инвестированного капитала, всего</t>
  </si>
  <si>
    <t>1.3.1</t>
  </si>
  <si>
    <t>в том числе размер средств, направляемых</t>
  </si>
  <si>
    <t>на реализацию инвестиционных программ</t>
  </si>
  <si>
    <t>1.4</t>
  </si>
  <si>
    <t>Доход на инвестированный капитал, всего</t>
  </si>
  <si>
    <t>1.4.1</t>
  </si>
  <si>
    <t>1.5</t>
  </si>
  <si>
    <t>Изменение необходимой валовой выручки,</t>
  </si>
  <si>
    <t>производимое в целях сглаживания тарифов</t>
  </si>
  <si>
    <t>(+/–)</t>
  </si>
  <si>
    <t>1.6</t>
  </si>
  <si>
    <t>Корректировки необходимой валовой</t>
  </si>
  <si>
    <t>выручки, учтенные в утвержденных</t>
  </si>
  <si>
    <t>тарифных решениях</t>
  </si>
  <si>
    <t>1.7</t>
  </si>
  <si>
    <t>Экономия операционных расходов</t>
  </si>
  <si>
    <t>1.8</t>
  </si>
  <si>
    <t>Экономия от снижения технологических потерь</t>
  </si>
  <si>
    <t>II</t>
  </si>
  <si>
    <t>Справочно: расходы на ремонт, всего</t>
  </si>
  <si>
    <t>(пункт 1.1.1.2+пункт 1.1.2.1+пункт 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</si>
  <si>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</si>
  <si>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</si>
  <si>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</si>
  <si>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</si>
  <si>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Объем технологических потерь</t>
  </si>
  <si>
    <t>МВт·ч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</si>
  <si>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</si>
  <si>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</si>
  <si>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</si>
  <si>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</si>
  <si>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Норма доходности на инвестированный капитал</t>
  </si>
  <si>
    <t>норма доходности на инвестированный капитал,</t>
  </si>
  <si>
    <t>%</t>
  </si>
  <si>
    <t>установленная ФСТ России</t>
  </si>
  <si>
    <t>норма доходности на капитал, инвестированный</t>
  </si>
  <si>
    <t>до начала долгосрочного периода регулирования</t>
  </si>
  <si>
    <t>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</si>
  <si>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</si>
  <si>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</si>
  <si>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</si>
  <si>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</si>
  <si>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</si>
  <si>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</si>
  <si>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</si>
  <si>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</si>
  <si>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</si>
  <si>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</si>
  <si>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2.1</t>
  </si>
  <si>
    <t>в том числе количество условных единиц по</t>
  </si>
  <si>
    <t>линиям электропередач на СН1</t>
  </si>
  <si>
    <t>2.2</t>
  </si>
  <si>
    <t>линиям электропередач на СН2</t>
  </si>
  <si>
    <t>3</t>
  </si>
  <si>
    <t>Количество условных единиц по линиям</t>
  </si>
  <si>
    <t>у. е.</t>
  </si>
  <si>
    <t>электропередач, всего</t>
  </si>
  <si>
    <t>3.1</t>
  </si>
  <si>
    <t>линиям электропередач на ВН</t>
  </si>
  <si>
    <t>3.2</t>
  </si>
  <si>
    <t>3.3</t>
  </si>
  <si>
    <t>3.4</t>
  </si>
  <si>
    <t>линиям электропередач на НН</t>
  </si>
  <si>
    <t>4</t>
  </si>
  <si>
    <t>Количество условных единиц по подстанциям,</t>
  </si>
  <si>
    <t>всего</t>
  </si>
  <si>
    <t>4.1</t>
  </si>
  <si>
    <t>4.2.</t>
  </si>
  <si>
    <t>5</t>
  </si>
  <si>
    <t>Длина линий электропередач, всего</t>
  </si>
  <si>
    <t>км</t>
  </si>
  <si>
    <t>5.1</t>
  </si>
  <si>
    <t>5.2</t>
  </si>
  <si>
    <t>5.3</t>
  </si>
  <si>
    <t>5.4</t>
  </si>
  <si>
    <t>6</t>
  </si>
  <si>
    <t>Доля кабельных линий электропередач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</si>
  <si>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</si>
  <si>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</si>
  <si>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</si>
  <si>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</si>
  <si>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</si>
  <si>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</si>
  <si>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</si>
  <si>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</si>
  <si>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</si>
  <si>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</si>
  <si>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t>Примечание: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</si>
  <si>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</si>
  <si>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</si>
  <si>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в столбце &lt;Примечание&gt; указываются причины их возникновения. В отношении показателей, перечисленных в разделе I II формы, причины возникновения отклонений фактических значений показателей от плановых указываются при наличии указанных отклонений в размере, превышающем 15 процентов.</t>
    </r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</si>
  <si>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</si>
  <si>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</si>
  <si>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Заместитель генерального директора</t>
  </si>
  <si>
    <t>по экономике и финансам</t>
  </si>
  <si>
    <t>АО "Городские электрические сети" г. Нижневартовск</t>
  </si>
  <si>
    <t>П.А. Елин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</si>
</sst>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9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/>
    <xf numFmtId="0" fontId="5" fillId="0" borderId="0" xfId="1" applyFont="1" applyAlignment="1">
      <alignment horizontal="left"/>
    </xf>
    <xf numFmtId="0" fontId="6" fillId="0" borderId="0" xfId="1" applyFont="1" applyBorder="1" applyAlignment="1">
      <alignment horizontal="left" indent="1"/>
    </xf>
    <xf numFmtId="0" fontId="5" fillId="0" borderId="0" xfId="1" applyFont="1" applyBorder="1" applyAlignment="1">
      <alignment horizontal="left" indent="1"/>
    </xf>
    <xf numFmtId="49" fontId="5" fillId="0" borderId="1" xfId="1" applyNumberFormat="1" applyFont="1" applyBorder="1" applyAlignment="1">
      <alignment horizontal="left" indent="1"/>
    </xf>
    <xf numFmtId="49" fontId="5" fillId="0" borderId="2" xfId="1" applyNumberFormat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0" xfId="1" applyFont="1" applyAlignment="1"/>
    <xf numFmtId="0" fontId="7" fillId="0" borderId="6" xfId="1" applyFont="1" applyBorder="1" applyAlignment="1">
      <alignment horizontal="center"/>
    </xf>
    <xf numFmtId="49" fontId="7" fillId="0" borderId="7" xfId="1" applyNumberFormat="1" applyFont="1" applyBorder="1" applyAlignment="1">
      <alignment horizontal="center" vertical="center"/>
    </xf>
    <xf numFmtId="0" fontId="7" fillId="0" borderId="7" xfId="1" applyFont="1" applyBorder="1" applyAlignment="1">
      <alignment vertical="center"/>
    </xf>
    <xf numFmtId="0" fontId="7" fillId="0" borderId="7" xfId="1" applyFont="1" applyBorder="1" applyAlignment="1">
      <alignment horizontal="center" vertical="center"/>
    </xf>
    <xf numFmtId="49" fontId="9" fillId="0" borderId="8" xfId="1" applyNumberFormat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49" fontId="9" fillId="0" borderId="9" xfId="1" applyNumberFormat="1" applyFont="1" applyBorder="1" applyAlignment="1">
      <alignment horizontal="center" vertical="center"/>
    </xf>
    <xf numFmtId="0" fontId="9" fillId="0" borderId="4" xfId="1" applyFont="1" applyBorder="1" applyAlignment="1"/>
    <xf numFmtId="0" fontId="9" fillId="0" borderId="8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4" fontId="9" fillId="0" borderId="8" xfId="1" applyNumberFormat="1" applyFont="1" applyFill="1" applyBorder="1" applyAlignment="1">
      <alignment horizontal="right" vertical="center"/>
    </xf>
    <xf numFmtId="4" fontId="9" fillId="0" borderId="3" xfId="1" applyNumberFormat="1" applyFont="1" applyFill="1" applyBorder="1" applyAlignment="1">
      <alignment horizontal="right" vertical="center"/>
    </xf>
    <xf numFmtId="4" fontId="9" fillId="0" borderId="9" xfId="1" applyNumberFormat="1" applyFont="1" applyFill="1" applyBorder="1" applyAlignment="1">
      <alignment horizontal="right" vertical="center"/>
    </xf>
    <xf numFmtId="49" fontId="9" fillId="0" borderId="10" xfId="1" applyNumberFormat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/>
    </xf>
    <xf numFmtId="49" fontId="9" fillId="0" borderId="11" xfId="1" applyNumberFormat="1" applyFont="1" applyBorder="1" applyAlignment="1">
      <alignment horizontal="center" vertical="center"/>
    </xf>
    <xf numFmtId="0" fontId="9" fillId="0" borderId="7" xfId="1" applyFont="1" applyBorder="1" applyAlignment="1"/>
    <xf numFmtId="0" fontId="9" fillId="0" borderId="10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4" fontId="9" fillId="0" borderId="10" xfId="1" applyNumberFormat="1" applyFont="1" applyFill="1" applyBorder="1" applyAlignment="1">
      <alignment horizontal="right" vertical="center"/>
    </xf>
    <xf numFmtId="4" fontId="9" fillId="0" borderId="1" xfId="1" applyNumberFormat="1" applyFont="1" applyFill="1" applyBorder="1" applyAlignment="1">
      <alignment horizontal="right" vertical="center"/>
    </xf>
    <xf numFmtId="4" fontId="9" fillId="0" borderId="11" xfId="1" applyNumberFormat="1" applyFont="1" applyFill="1" applyBorder="1" applyAlignment="1">
      <alignment horizontal="right" vertical="center"/>
    </xf>
    <xf numFmtId="4" fontId="9" fillId="2" borderId="8" xfId="1" applyNumberFormat="1" applyFont="1" applyFill="1" applyBorder="1" applyAlignment="1">
      <alignment horizontal="right" vertical="center"/>
    </xf>
    <xf numFmtId="4" fontId="9" fillId="2" borderId="3" xfId="1" applyNumberFormat="1" applyFont="1" applyFill="1" applyBorder="1" applyAlignment="1">
      <alignment horizontal="right" vertical="center"/>
    </xf>
    <xf numFmtId="4" fontId="9" fillId="2" borderId="9" xfId="1" applyNumberFormat="1" applyFont="1" applyFill="1" applyBorder="1" applyAlignment="1">
      <alignment horizontal="right" vertical="center"/>
    </xf>
    <xf numFmtId="4" fontId="10" fillId="2" borderId="8" xfId="1" applyNumberFormat="1" applyFont="1" applyFill="1" applyBorder="1" applyAlignment="1">
      <alignment horizontal="right" vertical="center"/>
    </xf>
    <xf numFmtId="4" fontId="10" fillId="2" borderId="3" xfId="1" applyNumberFormat="1" applyFont="1" applyFill="1" applyBorder="1" applyAlignment="1">
      <alignment horizontal="right" vertical="center"/>
    </xf>
    <xf numFmtId="4" fontId="10" fillId="2" borderId="9" xfId="1" applyNumberFormat="1" applyFont="1" applyFill="1" applyBorder="1" applyAlignment="1">
      <alignment horizontal="right" vertical="center"/>
    </xf>
    <xf numFmtId="0" fontId="9" fillId="0" borderId="6" xfId="1" applyFont="1" applyBorder="1" applyAlignment="1"/>
    <xf numFmtId="4" fontId="9" fillId="2" borderId="10" xfId="1" applyNumberFormat="1" applyFont="1" applyFill="1" applyBorder="1" applyAlignment="1">
      <alignment horizontal="right" vertical="center"/>
    </xf>
    <xf numFmtId="4" fontId="9" fillId="2" borderId="1" xfId="1" applyNumberFormat="1" applyFont="1" applyFill="1" applyBorder="1" applyAlignment="1">
      <alignment horizontal="right" vertical="center"/>
    </xf>
    <xf numFmtId="4" fontId="9" fillId="2" borderId="11" xfId="1" applyNumberFormat="1" applyFont="1" applyFill="1" applyBorder="1" applyAlignment="1">
      <alignment horizontal="right" vertical="center"/>
    </xf>
    <xf numFmtId="4" fontId="10" fillId="2" borderId="10" xfId="1" applyNumberFormat="1" applyFont="1" applyFill="1" applyBorder="1" applyAlignment="1">
      <alignment horizontal="right" vertical="center"/>
    </xf>
    <xf numFmtId="4" fontId="10" fillId="2" borderId="1" xfId="1" applyNumberFormat="1" applyFont="1" applyFill="1" applyBorder="1" applyAlignment="1">
      <alignment horizontal="right" vertical="center"/>
    </xf>
    <xf numFmtId="4" fontId="10" fillId="2" borderId="11" xfId="1" applyNumberFormat="1" applyFont="1" applyFill="1" applyBorder="1" applyAlignment="1">
      <alignment horizontal="right" vertical="center"/>
    </xf>
    <xf numFmtId="49" fontId="7" fillId="0" borderId="5" xfId="1" applyNumberFormat="1" applyFont="1" applyBorder="1" applyAlignment="1">
      <alignment horizontal="center"/>
    </xf>
    <xf numFmtId="0" fontId="7" fillId="0" borderId="5" xfId="1" applyFont="1" applyBorder="1" applyAlignment="1"/>
    <xf numFmtId="4" fontId="7" fillId="0" borderId="5" xfId="1" applyNumberFormat="1" applyFont="1" applyFill="1" applyBorder="1" applyAlignment="1">
      <alignment horizontal="right"/>
    </xf>
    <xf numFmtId="49" fontId="7" fillId="0" borderId="8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0" fontId="7" fillId="0" borderId="4" xfId="1" applyFont="1" applyBorder="1" applyAlignment="1"/>
    <xf numFmtId="0" fontId="7" fillId="0" borderId="8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" fontId="7" fillId="2" borderId="8" xfId="1" applyNumberFormat="1" applyFont="1" applyFill="1" applyBorder="1" applyAlignment="1">
      <alignment horizontal="right" vertical="center"/>
    </xf>
    <xf numFmtId="4" fontId="7" fillId="2" borderId="3" xfId="1" applyNumberFormat="1" applyFont="1" applyFill="1" applyBorder="1" applyAlignment="1">
      <alignment horizontal="right" vertical="center"/>
    </xf>
    <xf numFmtId="4" fontId="7" fillId="2" borderId="9" xfId="1" applyNumberFormat="1" applyFont="1" applyFill="1" applyBorder="1" applyAlignment="1">
      <alignment horizontal="right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0" fontId="7" fillId="0" borderId="6" xfId="1" applyFont="1" applyBorder="1" applyAlignment="1"/>
    <xf numFmtId="0" fontId="7" fillId="0" borderId="10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4" fontId="7" fillId="2" borderId="10" xfId="1" applyNumberFormat="1" applyFont="1" applyFill="1" applyBorder="1" applyAlignment="1">
      <alignment horizontal="right" vertical="center"/>
    </xf>
    <xf numFmtId="4" fontId="7" fillId="2" borderId="1" xfId="1" applyNumberFormat="1" applyFont="1" applyFill="1" applyBorder="1" applyAlignment="1">
      <alignment horizontal="right" vertical="center"/>
    </xf>
    <xf numFmtId="4" fontId="7" fillId="2" borderId="11" xfId="1" applyNumberFormat="1" applyFont="1" applyFill="1" applyBorder="1" applyAlignment="1">
      <alignment horizontal="right" vertical="center"/>
    </xf>
    <xf numFmtId="49" fontId="7" fillId="0" borderId="7" xfId="1" applyNumberFormat="1" applyFont="1" applyBorder="1" applyAlignment="1">
      <alignment horizontal="center"/>
    </xf>
    <xf numFmtId="0" fontId="7" fillId="0" borderId="7" xfId="1" applyFont="1" applyBorder="1" applyAlignment="1"/>
    <xf numFmtId="0" fontId="7" fillId="0" borderId="7" xfId="1" applyFont="1" applyBorder="1" applyAlignment="1">
      <alignment horizontal="center"/>
    </xf>
    <xf numFmtId="4" fontId="7" fillId="0" borderId="7" xfId="1" applyNumberFormat="1" applyFont="1" applyFill="1" applyBorder="1" applyAlignment="1">
      <alignment horizontal="right"/>
    </xf>
    <xf numFmtId="49" fontId="7" fillId="0" borderId="12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4" fontId="7" fillId="2" borderId="12" xfId="1" applyNumberFormat="1" applyFont="1" applyFill="1" applyBorder="1" applyAlignment="1">
      <alignment horizontal="right" vertical="center"/>
    </xf>
    <xf numFmtId="4" fontId="7" fillId="2" borderId="0" xfId="1" applyNumberFormat="1" applyFont="1" applyFill="1" applyBorder="1" applyAlignment="1">
      <alignment horizontal="right" vertical="center"/>
    </xf>
    <xf numFmtId="4" fontId="7" fillId="2" borderId="13" xfId="1" applyNumberFormat="1" applyFont="1" applyFill="1" applyBorder="1" applyAlignment="1">
      <alignment horizontal="right" vertical="center"/>
    </xf>
    <xf numFmtId="4" fontId="7" fillId="2" borderId="7" xfId="1" applyNumberFormat="1" applyFont="1" applyFill="1" applyBorder="1" applyAlignment="1">
      <alignment horizontal="right"/>
    </xf>
    <xf numFmtId="49" fontId="7" fillId="0" borderId="5" xfId="1" applyNumberFormat="1" applyFont="1" applyBorder="1" applyAlignment="1">
      <alignment horizontal="center" vertical="center"/>
    </xf>
    <xf numFmtId="0" fontId="7" fillId="0" borderId="5" xfId="1" applyFont="1" applyBorder="1" applyAlignment="1">
      <alignment vertical="center"/>
    </xf>
    <xf numFmtId="0" fontId="7" fillId="0" borderId="5" xfId="1" applyFont="1" applyBorder="1" applyAlignment="1">
      <alignment horizontal="center" vertical="center"/>
    </xf>
    <xf numFmtId="4" fontId="11" fillId="2" borderId="5" xfId="1" applyNumberFormat="1" applyFont="1" applyFill="1" applyBorder="1" applyAlignment="1">
      <alignment horizontal="right" vertical="center"/>
    </xf>
    <xf numFmtId="4" fontId="11" fillId="0" borderId="5" xfId="1" applyNumberFormat="1" applyFont="1" applyFill="1" applyBorder="1" applyAlignment="1">
      <alignment horizontal="right"/>
    </xf>
    <xf numFmtId="4" fontId="11" fillId="2" borderId="8" xfId="1" applyNumberFormat="1" applyFont="1" applyFill="1" applyBorder="1" applyAlignment="1">
      <alignment horizontal="right" vertical="center"/>
    </xf>
    <xf numFmtId="4" fontId="11" fillId="2" borderId="3" xfId="1" applyNumberFormat="1" applyFont="1" applyFill="1" applyBorder="1" applyAlignment="1">
      <alignment horizontal="right" vertical="center"/>
    </xf>
    <xf numFmtId="4" fontId="11" fillId="2" borderId="9" xfId="1" applyNumberFormat="1" applyFont="1" applyFill="1" applyBorder="1" applyAlignment="1">
      <alignment horizontal="right" vertical="center"/>
    </xf>
    <xf numFmtId="4" fontId="11" fillId="2" borderId="10" xfId="1" applyNumberFormat="1" applyFont="1" applyFill="1" applyBorder="1" applyAlignment="1">
      <alignment horizontal="right" vertical="center"/>
    </xf>
    <xf numFmtId="4" fontId="11" fillId="2" borderId="1" xfId="1" applyNumberFormat="1" applyFont="1" applyFill="1" applyBorder="1" applyAlignment="1">
      <alignment horizontal="right" vertical="center"/>
    </xf>
    <xf numFmtId="4" fontId="11" fillId="2" borderId="11" xfId="1" applyNumberFormat="1" applyFont="1" applyFill="1" applyBorder="1" applyAlignment="1">
      <alignment horizontal="right" vertical="center"/>
    </xf>
    <xf numFmtId="4" fontId="7" fillId="2" borderId="5" xfId="1" applyNumberFormat="1" applyFont="1" applyFill="1" applyBorder="1" applyAlignment="1">
      <alignment horizontal="right"/>
    </xf>
    <xf numFmtId="4" fontId="7" fillId="0" borderId="8" xfId="1" applyNumberFormat="1" applyFont="1" applyFill="1" applyBorder="1" applyAlignment="1">
      <alignment horizontal="right" vertical="center"/>
    </xf>
    <xf numFmtId="4" fontId="7" fillId="0" borderId="3" xfId="1" applyNumberFormat="1" applyFont="1" applyFill="1" applyBorder="1" applyAlignment="1">
      <alignment horizontal="right" vertical="center"/>
    </xf>
    <xf numFmtId="4" fontId="7" fillId="0" borderId="9" xfId="1" applyNumberFormat="1" applyFont="1" applyFill="1" applyBorder="1" applyAlignment="1">
      <alignment horizontal="right" vertical="center"/>
    </xf>
    <xf numFmtId="4" fontId="7" fillId="0" borderId="10" xfId="1" applyNumberFormat="1" applyFont="1" applyFill="1" applyBorder="1" applyAlignment="1">
      <alignment horizontal="right" vertical="center"/>
    </xf>
    <xf numFmtId="4" fontId="7" fillId="0" borderId="1" xfId="1" applyNumberFormat="1" applyFont="1" applyFill="1" applyBorder="1" applyAlignment="1">
      <alignment horizontal="right" vertical="center"/>
    </xf>
    <xf numFmtId="4" fontId="7" fillId="0" borderId="11" xfId="1" applyNumberFormat="1" applyFont="1" applyFill="1" applyBorder="1" applyAlignment="1">
      <alignment horizontal="right" vertical="center"/>
    </xf>
    <xf numFmtId="4" fontId="7" fillId="2" borderId="5" xfId="1" applyNumberFormat="1" applyFont="1" applyFill="1" applyBorder="1" applyAlignment="1">
      <alignment horizontal="right" vertical="center"/>
    </xf>
    <xf numFmtId="49" fontId="7" fillId="0" borderId="8" xfId="1" applyNumberFormat="1" applyFont="1" applyFill="1" applyBorder="1" applyAlignment="1">
      <alignment horizontal="center" vertical="center"/>
    </xf>
    <xf numFmtId="49" fontId="7" fillId="0" borderId="3" xfId="1" applyNumberFormat="1" applyFont="1" applyFill="1" applyBorder="1" applyAlignment="1">
      <alignment horizontal="center" vertical="center"/>
    </xf>
    <xf numFmtId="49" fontId="7" fillId="0" borderId="9" xfId="1" applyNumberFormat="1" applyFont="1" applyFill="1" applyBorder="1" applyAlignment="1">
      <alignment horizontal="center" vertical="center"/>
    </xf>
    <xf numFmtId="0" fontId="7" fillId="0" borderId="4" xfId="1" applyFont="1" applyFill="1" applyBorder="1" applyAlignment="1"/>
    <xf numFmtId="0" fontId="7" fillId="0" borderId="8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3" fontId="7" fillId="2" borderId="8" xfId="1" applyNumberFormat="1" applyFont="1" applyFill="1" applyBorder="1" applyAlignment="1">
      <alignment horizontal="right" vertical="center"/>
    </xf>
    <xf numFmtId="3" fontId="7" fillId="2" borderId="3" xfId="1" applyNumberFormat="1" applyFont="1" applyFill="1" applyBorder="1" applyAlignment="1">
      <alignment horizontal="right" vertical="center"/>
    </xf>
    <xf numFmtId="3" fontId="7" fillId="2" borderId="9" xfId="1" applyNumberFormat="1" applyFont="1" applyFill="1" applyBorder="1" applyAlignment="1">
      <alignment horizontal="right" vertical="center"/>
    </xf>
    <xf numFmtId="49" fontId="7" fillId="0" borderId="10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49" fontId="7" fillId="0" borderId="11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/>
    <xf numFmtId="0" fontId="7" fillId="0" borderId="10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3" fontId="7" fillId="2" borderId="10" xfId="1" applyNumberFormat="1" applyFont="1" applyFill="1" applyBorder="1" applyAlignment="1">
      <alignment horizontal="right" vertical="center"/>
    </xf>
    <xf numFmtId="3" fontId="7" fillId="2" borderId="1" xfId="1" applyNumberFormat="1" applyFont="1" applyFill="1" applyBorder="1" applyAlignment="1">
      <alignment horizontal="right" vertical="center"/>
    </xf>
    <xf numFmtId="3" fontId="7" fillId="2" borderId="11" xfId="1" applyNumberFormat="1" applyFont="1" applyFill="1" applyBorder="1" applyAlignment="1">
      <alignment horizontal="right" vertical="center"/>
    </xf>
    <xf numFmtId="0" fontId="7" fillId="0" borderId="8" xfId="1" applyFont="1" applyBorder="1" applyAlignment="1">
      <alignment horizontal="left" wrapText="1"/>
    </xf>
    <xf numFmtId="0" fontId="7" fillId="0" borderId="3" xfId="1" applyFont="1" applyBorder="1" applyAlignment="1">
      <alignment horizontal="left" wrapText="1"/>
    </xf>
    <xf numFmtId="0" fontId="7" fillId="0" borderId="9" xfId="1" applyFont="1" applyBorder="1" applyAlignment="1">
      <alignment horizontal="left" wrapText="1"/>
    </xf>
    <xf numFmtId="4" fontId="7" fillId="0" borderId="8" xfId="1" applyNumberFormat="1" applyFont="1" applyBorder="1" applyAlignment="1">
      <alignment horizontal="right" vertical="center"/>
    </xf>
    <xf numFmtId="4" fontId="7" fillId="0" borderId="3" xfId="1" applyNumberFormat="1" applyFont="1" applyBorder="1" applyAlignment="1">
      <alignment horizontal="right" vertical="center"/>
    </xf>
    <xf numFmtId="4" fontId="7" fillId="0" borderId="9" xfId="1" applyNumberFormat="1" applyFont="1" applyBorder="1" applyAlignment="1">
      <alignment horizontal="right" vertical="center"/>
    </xf>
    <xf numFmtId="0" fontId="7" fillId="0" borderId="12" xfId="1" applyFont="1" applyBorder="1" applyAlignment="1">
      <alignment horizontal="left" wrapText="1"/>
    </xf>
    <xf numFmtId="0" fontId="7" fillId="0" borderId="0" xfId="1" applyFont="1" applyBorder="1" applyAlignment="1">
      <alignment horizontal="left" wrapText="1"/>
    </xf>
    <xf numFmtId="0" fontId="7" fillId="0" borderId="13" xfId="1" applyFont="1" applyBorder="1" applyAlignment="1">
      <alignment horizontal="left" wrapText="1"/>
    </xf>
    <xf numFmtId="4" fontId="7" fillId="0" borderId="12" xfId="1" applyNumberFormat="1" applyFont="1" applyBorder="1" applyAlignment="1">
      <alignment horizontal="right" vertical="center"/>
    </xf>
    <xf numFmtId="4" fontId="7" fillId="0" borderId="0" xfId="1" applyNumberFormat="1" applyFont="1" applyBorder="1" applyAlignment="1">
      <alignment horizontal="right" vertical="center"/>
    </xf>
    <xf numFmtId="4" fontId="7" fillId="0" borderId="13" xfId="1" applyNumberFormat="1" applyFont="1" applyBorder="1" applyAlignment="1">
      <alignment horizontal="right" vertical="center"/>
    </xf>
    <xf numFmtId="0" fontId="7" fillId="0" borderId="10" xfId="1" applyFont="1" applyBorder="1" applyAlignment="1">
      <alignment horizontal="left" wrapText="1"/>
    </xf>
    <xf numFmtId="0" fontId="7" fillId="0" borderId="1" xfId="1" applyFont="1" applyBorder="1" applyAlignment="1">
      <alignment horizontal="left" wrapText="1"/>
    </xf>
    <xf numFmtId="0" fontId="7" fillId="0" borderId="11" xfId="1" applyFont="1" applyBorder="1" applyAlignment="1">
      <alignment horizontal="left" wrapText="1"/>
    </xf>
    <xf numFmtId="4" fontId="7" fillId="0" borderId="10" xfId="1" applyNumberFormat="1" applyFont="1" applyBorder="1" applyAlignment="1">
      <alignment horizontal="right" vertical="center"/>
    </xf>
    <xf numFmtId="4" fontId="7" fillId="0" borderId="1" xfId="1" applyNumberFormat="1" applyFont="1" applyBorder="1" applyAlignment="1">
      <alignment horizontal="right" vertical="center"/>
    </xf>
    <xf numFmtId="4" fontId="7" fillId="0" borderId="11" xfId="1" applyNumberFormat="1" applyFont="1" applyBorder="1" applyAlignment="1">
      <alignment horizontal="right" vertical="center"/>
    </xf>
    <xf numFmtId="49" fontId="9" fillId="0" borderId="7" xfId="1" applyNumberFormat="1" applyFont="1" applyFill="1" applyBorder="1" applyAlignment="1">
      <alignment horizontal="center"/>
    </xf>
    <xf numFmtId="0" fontId="9" fillId="0" borderId="7" xfId="1" applyFont="1" applyFill="1" applyBorder="1" applyAlignment="1"/>
    <xf numFmtId="0" fontId="9" fillId="0" borderId="7" xfId="1" applyFont="1" applyFill="1" applyBorder="1" applyAlignment="1">
      <alignment horizontal="center"/>
    </xf>
    <xf numFmtId="4" fontId="9" fillId="0" borderId="7" xfId="1" applyNumberFormat="1" applyFont="1" applyFill="1" applyBorder="1" applyAlignment="1">
      <alignment horizontal="right"/>
    </xf>
    <xf numFmtId="49" fontId="9" fillId="0" borderId="5" xfId="1" applyNumberFormat="1" applyFont="1" applyFill="1" applyBorder="1" applyAlignment="1">
      <alignment horizontal="center"/>
    </xf>
    <xf numFmtId="0" fontId="9" fillId="0" borderId="5" xfId="1" applyFont="1" applyFill="1" applyBorder="1" applyAlignment="1"/>
    <xf numFmtId="0" fontId="9" fillId="0" borderId="5" xfId="1" applyFont="1" applyFill="1" applyBorder="1" applyAlignment="1">
      <alignment horizontal="center"/>
    </xf>
    <xf numFmtId="4" fontId="9" fillId="0" borderId="5" xfId="1" applyNumberFormat="1" applyFont="1" applyFill="1" applyBorder="1" applyAlignment="1">
      <alignment horizontal="right"/>
    </xf>
    <xf numFmtId="49" fontId="9" fillId="0" borderId="8" xfId="1" applyNumberFormat="1" applyFont="1" applyFill="1" applyBorder="1" applyAlignment="1">
      <alignment horizontal="center" vertical="center"/>
    </xf>
    <xf numFmtId="49" fontId="9" fillId="0" borderId="3" xfId="1" applyNumberFormat="1" applyFont="1" applyFill="1" applyBorder="1" applyAlignment="1">
      <alignment horizontal="center" vertical="center"/>
    </xf>
    <xf numFmtId="49" fontId="9" fillId="0" borderId="9" xfId="1" applyNumberFormat="1" applyFont="1" applyFill="1" applyBorder="1" applyAlignment="1">
      <alignment horizontal="center" vertical="center"/>
    </xf>
    <xf numFmtId="0" fontId="9" fillId="0" borderId="4" xfId="1" applyFont="1" applyFill="1" applyBorder="1" applyAlignment="1"/>
    <xf numFmtId="0" fontId="9" fillId="0" borderId="8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49" fontId="9" fillId="0" borderId="12" xfId="1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center"/>
    </xf>
    <xf numFmtId="49" fontId="9" fillId="0" borderId="13" xfId="1" applyNumberFormat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4" fontId="9" fillId="2" borderId="12" xfId="1" applyNumberFormat="1" applyFont="1" applyFill="1" applyBorder="1" applyAlignment="1">
      <alignment horizontal="right" vertical="center"/>
    </xf>
    <xf numFmtId="4" fontId="9" fillId="2" borderId="0" xfId="1" applyNumberFormat="1" applyFont="1" applyFill="1" applyBorder="1" applyAlignment="1">
      <alignment horizontal="right" vertical="center"/>
    </xf>
    <xf numFmtId="4" fontId="9" fillId="2" borderId="13" xfId="1" applyNumberFormat="1" applyFont="1" applyFill="1" applyBorder="1" applyAlignment="1">
      <alignment horizontal="right" vertical="center"/>
    </xf>
    <xf numFmtId="49" fontId="9" fillId="0" borderId="10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49" fontId="9" fillId="0" borderId="11" xfId="1" applyNumberFormat="1" applyFont="1" applyFill="1" applyBorder="1" applyAlignment="1">
      <alignment horizontal="center" vertical="center"/>
    </xf>
    <xf numFmtId="0" fontId="9" fillId="0" borderId="6" xfId="1" applyFont="1" applyFill="1" applyBorder="1" applyAlignment="1"/>
    <xf numFmtId="0" fontId="9" fillId="0" borderId="10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4" fontId="9" fillId="2" borderId="5" xfId="1" applyNumberFormat="1" applyFont="1" applyFill="1" applyBorder="1" applyAlignment="1">
      <alignment horizontal="right"/>
    </xf>
    <xf numFmtId="49" fontId="9" fillId="0" borderId="14" xfId="1" applyNumberFormat="1" applyFont="1" applyFill="1" applyBorder="1" applyAlignment="1">
      <alignment horizontal="center"/>
    </xf>
    <xf numFmtId="49" fontId="9" fillId="0" borderId="2" xfId="1" applyNumberFormat="1" applyFont="1" applyFill="1" applyBorder="1" applyAlignment="1">
      <alignment horizontal="center"/>
    </xf>
    <xf numFmtId="49" fontId="9" fillId="0" borderId="15" xfId="1" applyNumberFormat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15" xfId="1" applyFont="1" applyFill="1" applyBorder="1" applyAlignment="1">
      <alignment horizontal="center"/>
    </xf>
    <xf numFmtId="4" fontId="9" fillId="2" borderId="14" xfId="1" applyNumberFormat="1" applyFont="1" applyFill="1" applyBorder="1" applyAlignment="1">
      <alignment horizontal="right"/>
    </xf>
    <xf numFmtId="4" fontId="9" fillId="2" borderId="2" xfId="1" applyNumberFormat="1" applyFont="1" applyFill="1" applyBorder="1" applyAlignment="1">
      <alignment horizontal="right"/>
    </xf>
    <xf numFmtId="4" fontId="9" fillId="2" borderId="15" xfId="1" applyNumberFormat="1" applyFont="1" applyFill="1" applyBorder="1" applyAlignment="1">
      <alignment horizontal="right"/>
    </xf>
    <xf numFmtId="49" fontId="9" fillId="0" borderId="12" xfId="1" applyNumberFormat="1" applyFont="1" applyBorder="1" applyAlignment="1">
      <alignment horizontal="center" vertical="center"/>
    </xf>
    <xf numFmtId="49" fontId="9" fillId="0" borderId="0" xfId="1" applyNumberFormat="1" applyFont="1" applyBorder="1" applyAlignment="1">
      <alignment horizontal="center" vertical="center"/>
    </xf>
    <xf numFmtId="49" fontId="9" fillId="0" borderId="13" xfId="1" applyNumberFormat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49" fontId="7" fillId="0" borderId="7" xfId="1" applyNumberFormat="1" applyFont="1" applyFill="1" applyBorder="1" applyAlignment="1">
      <alignment horizontal="center"/>
    </xf>
    <xf numFmtId="0" fontId="7" fillId="0" borderId="7" xfId="1" applyFont="1" applyFill="1" applyBorder="1" applyAlignment="1"/>
    <xf numFmtId="0" fontId="7" fillId="0" borderId="7" xfId="1" applyFont="1" applyFill="1" applyBorder="1" applyAlignment="1">
      <alignment horizontal="center"/>
    </xf>
    <xf numFmtId="4" fontId="7" fillId="0" borderId="12" xfId="1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>
      <alignment horizontal="right" vertical="center"/>
    </xf>
    <xf numFmtId="4" fontId="7" fillId="0" borderId="13" xfId="1" applyNumberFormat="1" applyFont="1" applyFill="1" applyBorder="1" applyAlignment="1">
      <alignment horizontal="right" vertical="center"/>
    </xf>
    <xf numFmtId="49" fontId="9" fillId="0" borderId="5" xfId="1" applyNumberFormat="1" applyFont="1" applyBorder="1" applyAlignment="1">
      <alignment horizontal="center"/>
    </xf>
    <xf numFmtId="0" fontId="9" fillId="0" borderId="5" xfId="1" applyFont="1" applyBorder="1" applyAlignment="1"/>
    <xf numFmtId="0" fontId="9" fillId="0" borderId="5" xfId="1" applyFont="1" applyBorder="1" applyAlignment="1">
      <alignment horizontal="center"/>
    </xf>
    <xf numFmtId="4" fontId="9" fillId="0" borderId="5" xfId="1" applyNumberFormat="1" applyFont="1" applyBorder="1" applyAlignment="1">
      <alignment horizontal="center"/>
    </xf>
    <xf numFmtId="4" fontId="7" fillId="0" borderId="8" xfId="1" applyNumberFormat="1" applyFont="1" applyBorder="1" applyAlignment="1">
      <alignment horizontal="center" vertical="center"/>
    </xf>
    <xf numFmtId="4" fontId="7" fillId="0" borderId="3" xfId="1" applyNumberFormat="1" applyFont="1" applyBorder="1" applyAlignment="1">
      <alignment horizontal="center" vertical="center"/>
    </xf>
    <xf numFmtId="4" fontId="7" fillId="0" borderId="9" xfId="1" applyNumberFormat="1" applyFont="1" applyBorder="1" applyAlignment="1">
      <alignment horizontal="center" vertical="center"/>
    </xf>
    <xf numFmtId="4" fontId="7" fillId="0" borderId="10" xfId="1" applyNumberFormat="1" applyFont="1" applyBorder="1" applyAlignment="1">
      <alignment horizontal="center" vertical="center"/>
    </xf>
    <xf numFmtId="4" fontId="7" fillId="0" borderId="1" xfId="1" applyNumberFormat="1" applyFont="1" applyBorder="1" applyAlignment="1">
      <alignment horizontal="center" vertical="center"/>
    </xf>
    <xf numFmtId="4" fontId="7" fillId="0" borderId="11" xfId="1" applyNumberFormat="1" applyFont="1" applyBorder="1" applyAlignment="1">
      <alignment horizontal="center" vertical="center"/>
    </xf>
    <xf numFmtId="4" fontId="9" fillId="0" borderId="8" xfId="1" applyNumberFormat="1" applyFont="1" applyBorder="1" applyAlignment="1">
      <alignment horizontal="center" vertical="center"/>
    </xf>
    <xf numFmtId="4" fontId="9" fillId="0" borderId="3" xfId="1" applyNumberFormat="1" applyFont="1" applyBorder="1" applyAlignment="1">
      <alignment horizontal="center" vertical="center"/>
    </xf>
    <xf numFmtId="4" fontId="9" fillId="0" borderId="9" xfId="1" applyNumberFormat="1" applyFont="1" applyBorder="1" applyAlignment="1">
      <alignment horizontal="center" vertical="center"/>
    </xf>
    <xf numFmtId="4" fontId="9" fillId="0" borderId="12" xfId="1" applyNumberFormat="1" applyFont="1" applyBorder="1" applyAlignment="1">
      <alignment horizontal="center" vertical="center"/>
    </xf>
    <xf numFmtId="4" fontId="9" fillId="0" borderId="0" xfId="1" applyNumberFormat="1" applyFont="1" applyBorder="1" applyAlignment="1">
      <alignment horizontal="center" vertical="center"/>
    </xf>
    <xf numFmtId="4" fontId="9" fillId="0" borderId="13" xfId="1" applyNumberFormat="1" applyFont="1" applyBorder="1" applyAlignment="1">
      <alignment horizontal="center" vertical="center"/>
    </xf>
    <xf numFmtId="4" fontId="9" fillId="0" borderId="10" xfId="1" applyNumberFormat="1" applyFont="1" applyBorder="1" applyAlignment="1">
      <alignment horizontal="center" vertical="center"/>
    </xf>
    <xf numFmtId="4" fontId="9" fillId="0" borderId="1" xfId="1" applyNumberFormat="1" applyFont="1" applyBorder="1" applyAlignment="1">
      <alignment horizontal="center" vertical="center"/>
    </xf>
    <xf numFmtId="4" fontId="9" fillId="0" borderId="11" xfId="1" applyNumberFormat="1" applyFont="1" applyBorder="1" applyAlignment="1">
      <alignment horizontal="center" vertical="center"/>
    </xf>
    <xf numFmtId="3" fontId="11" fillId="2" borderId="8" xfId="1" applyNumberFormat="1" applyFont="1" applyFill="1" applyBorder="1" applyAlignment="1">
      <alignment horizontal="right" vertical="center"/>
    </xf>
    <xf numFmtId="3" fontId="11" fillId="2" borderId="3" xfId="1" applyNumberFormat="1" applyFont="1" applyFill="1" applyBorder="1" applyAlignment="1">
      <alignment horizontal="right" vertical="center"/>
    </xf>
    <xf numFmtId="3" fontId="11" fillId="2" borderId="9" xfId="1" applyNumberFormat="1" applyFont="1" applyFill="1" applyBorder="1" applyAlignment="1">
      <alignment horizontal="right" vertical="center"/>
    </xf>
    <xf numFmtId="3" fontId="11" fillId="2" borderId="10" xfId="1" applyNumberFormat="1" applyFont="1" applyFill="1" applyBorder="1" applyAlignment="1">
      <alignment horizontal="right" vertical="center"/>
    </xf>
    <xf numFmtId="3" fontId="11" fillId="2" borderId="1" xfId="1" applyNumberFormat="1" applyFont="1" applyFill="1" applyBorder="1" applyAlignment="1">
      <alignment horizontal="right" vertical="center"/>
    </xf>
    <xf numFmtId="3" fontId="11" fillId="2" borderId="11" xfId="1" applyNumberFormat="1" applyFont="1" applyFill="1" applyBorder="1" applyAlignment="1">
      <alignment horizontal="right" vertical="center"/>
    </xf>
    <xf numFmtId="0" fontId="7" fillId="0" borderId="7" xfId="1" applyFont="1" applyBorder="1" applyAlignment="1">
      <alignment wrapText="1"/>
    </xf>
    <xf numFmtId="0" fontId="7" fillId="0" borderId="4" xfId="1" applyFont="1" applyBorder="1" applyAlignment="1">
      <alignment horizontal="left" indent="2"/>
    </xf>
    <xf numFmtId="0" fontId="7" fillId="0" borderId="6" xfId="1" applyFont="1" applyBorder="1" applyAlignment="1">
      <alignment horizontal="left" indent="2"/>
    </xf>
    <xf numFmtId="4" fontId="12" fillId="2" borderId="8" xfId="1" applyNumberFormat="1" applyFont="1" applyFill="1" applyBorder="1" applyAlignment="1">
      <alignment horizontal="right" vertical="center"/>
    </xf>
    <xf numFmtId="4" fontId="12" fillId="2" borderId="3" xfId="1" applyNumberFormat="1" applyFont="1" applyFill="1" applyBorder="1" applyAlignment="1">
      <alignment horizontal="right" vertical="center"/>
    </xf>
    <xf numFmtId="4" fontId="12" fillId="2" borderId="9" xfId="1" applyNumberFormat="1" applyFont="1" applyFill="1" applyBorder="1" applyAlignment="1">
      <alignment horizontal="right" vertical="center"/>
    </xf>
    <xf numFmtId="4" fontId="12" fillId="2" borderId="10" xfId="1" applyNumberFormat="1" applyFont="1" applyFill="1" applyBorder="1" applyAlignment="1">
      <alignment horizontal="right" vertical="center"/>
    </xf>
    <xf numFmtId="4" fontId="12" fillId="2" borderId="1" xfId="1" applyNumberFormat="1" applyFont="1" applyFill="1" applyBorder="1" applyAlignment="1">
      <alignment horizontal="right" vertical="center"/>
    </xf>
    <xf numFmtId="4" fontId="12" fillId="2" borderId="11" xfId="1" applyNumberFormat="1" applyFont="1" applyFill="1" applyBorder="1" applyAlignment="1">
      <alignment horizontal="right" vertical="center"/>
    </xf>
    <xf numFmtId="49" fontId="11" fillId="0" borderId="8" xfId="1" applyNumberFormat="1" applyFont="1" applyBorder="1" applyAlignment="1">
      <alignment horizontal="center" vertical="center"/>
    </xf>
    <xf numFmtId="49" fontId="11" fillId="0" borderId="3" xfId="1" applyNumberFormat="1" applyFont="1" applyBorder="1" applyAlignment="1">
      <alignment horizontal="center" vertical="center"/>
    </xf>
    <xf numFmtId="49" fontId="11" fillId="0" borderId="9" xfId="1" applyNumberFormat="1" applyFont="1" applyBorder="1" applyAlignment="1">
      <alignment horizontal="center" vertical="center"/>
    </xf>
    <xf numFmtId="0" fontId="11" fillId="0" borderId="4" xfId="1" applyFont="1" applyBorder="1" applyAlignment="1">
      <alignment horizontal="left" indent="2"/>
    </xf>
    <xf numFmtId="49" fontId="11" fillId="0" borderId="10" xfId="1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/>
    </xf>
    <xf numFmtId="49" fontId="11" fillId="0" borderId="11" xfId="1" applyNumberFormat="1" applyFont="1" applyBorder="1" applyAlignment="1">
      <alignment horizontal="center" vertical="center"/>
    </xf>
    <xf numFmtId="0" fontId="11" fillId="0" borderId="6" xfId="1" applyFont="1" applyBorder="1" applyAlignment="1">
      <alignment horizontal="left" indent="2"/>
    </xf>
    <xf numFmtId="10" fontId="7" fillId="2" borderId="5" xfId="1" applyNumberFormat="1" applyFont="1" applyFill="1" applyBorder="1" applyAlignment="1">
      <alignment horizontal="right"/>
    </xf>
    <xf numFmtId="4" fontId="7" fillId="0" borderId="8" xfId="1" applyNumberFormat="1" applyFont="1" applyFill="1" applyBorder="1" applyAlignment="1">
      <alignment horizontal="center" vertical="center"/>
    </xf>
    <xf numFmtId="4" fontId="7" fillId="0" borderId="3" xfId="1" applyNumberFormat="1" applyFont="1" applyFill="1" applyBorder="1" applyAlignment="1">
      <alignment horizontal="center" vertical="center"/>
    </xf>
    <xf numFmtId="4" fontId="7" fillId="0" borderId="9" xfId="1" applyNumberFormat="1" applyFont="1" applyFill="1" applyBorder="1" applyAlignment="1">
      <alignment horizontal="center" vertical="center"/>
    </xf>
    <xf numFmtId="4" fontId="7" fillId="0" borderId="12" xfId="1" applyNumberFormat="1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/>
    </xf>
    <xf numFmtId="4" fontId="7" fillId="0" borderId="13" xfId="1" applyNumberFormat="1" applyFont="1" applyFill="1" applyBorder="1" applyAlignment="1">
      <alignment horizontal="center" vertical="center"/>
    </xf>
    <xf numFmtId="4" fontId="7" fillId="0" borderId="10" xfId="1" applyNumberFormat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/>
    </xf>
    <xf numFmtId="4" fontId="7" fillId="0" borderId="11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justify" vertical="center"/>
    </xf>
    <xf numFmtId="0" fontId="7" fillId="0" borderId="0" xfId="1" applyFont="1" applyAlignment="1">
      <alignment horizontal="justify" vertical="center"/>
    </xf>
    <xf numFmtId="0" fontId="8" fillId="0" borderId="0" xfId="1" applyFont="1" applyAlignment="1">
      <alignment horizontal="justify"/>
    </xf>
    <xf numFmtId="0" fontId="7" fillId="0" borderId="0" xfId="1" applyFont="1" applyAlignment="1">
      <alignment horizontal="justify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14" fillId="0" borderId="0" xfId="1" applyFont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s-rdp2012\&#1057;&#1091;&#1087;&#1077;&#1088;-&#1052;&#1077;&#1075;&#1072;-&#1042;&#1072;&#1078;&#1085;&#1086;\Users\Bendyukov\Desktop\&#1055;&#1088;&#1080;&#1083;&#1086;&#1078;&#1077;&#1085;&#1080;&#1077;%201%20-%20&#1042;&#1085;&#1077;&#1076;&#1088;&#1077;&#1085;&#1080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5;&#1072;&#1087;&#1082;&#1080;%20&#1086;&#1090;&#1076;&#1077;&#1083;&#1086;&#1074;\&#1057;&#1091;&#1087;&#1077;&#1088;-&#1052;&#1077;&#1075;&#1072;-&#1057;&#1077;&#1082;&#1088;&#1077;&#1090;&#1085;&#1086;\&#1060;&#1086;&#1088;&#1084;&#1099;%20&#1080;%20&#1050;&#1041;&#1050;%202015\&#1040;&#1074;&#1090;&#1086;&#1084;&#1072;&#1090;&#1080;&#1079;&#1072;&#1094;&#1080;&#1103;%202017\&#1052;&#1101;&#1087;&#1087;&#1080;&#1085;&#1075;\&#1055;&#1088;&#1080;&#1083;&#1086;&#1078;&#1077;&#1085;&#1080;&#1077;%201%20-%20&#1042;&#1085;&#1077;&#1076;&#1088;&#1077;&#1085;&#1080;&#1077;%20v.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97;&#1080;&#1077;%20&#1087;&#1072;&#1087;&#1082;&#1080;%20&#1043;&#1069;&#1057;/&#1060;&#1080;&#1085;&#1072;&#1085;&#1089;&#1086;&#1074;&#1099;&#1081;/1.%20&#1041;&#1070;&#1044;&#1046;&#1045;&#1058;&#1067;/1.%20&#1041;&#1048;&#1047;&#1053;&#1045;&#1057;-&#1055;&#1051;&#1040;&#1053;%20&#1059;&#1058;&#1042;&#1045;&#1056;&#1046;&#1044;&#1045;&#1053;&#1053;&#1067;&#1049;/2021/!&#1057;&#1042;&#1054;&#1044;_&#1043;&#1069;&#1057;_&#1041;&#1055;_2021%20&#1076;&#1083;&#1103;%20&#1070;&#104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5;&#1072;&#1087;&#1082;&#1080;%20&#1086;&#1090;&#1076;&#1077;&#1083;&#1086;&#1074;\&#1057;&#1091;&#1087;&#1077;&#1088;-&#1052;&#1077;&#1075;&#1072;-&#1057;&#1077;&#1082;&#1088;&#1077;&#1090;&#1085;&#1086;\&#1060;&#1086;&#1088;&#1084;&#1099;%20&#1080;%20&#1050;&#1041;&#1050;%202015\&#1040;&#1074;&#1090;&#1086;&#1084;&#1072;&#1090;&#1080;&#1079;&#1072;&#1094;&#1080;&#1103;%202017\&#1052;&#1101;&#1087;&#1087;&#1080;&#1085;&#1075;\&#1055;&#1088;&#1080;&#1083;&#1086;&#1078;&#1077;&#1085;&#1080;&#1077;%201%20-%20&#1042;&#1085;&#1077;&#1076;&#1088;&#1077;&#1085;&#1080;&#1077;%20v.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.Производство"/>
      <sheetName val="2.Реализация"/>
      <sheetName val="3.Топливо"/>
      <sheetName val="4.Затраты на персонал"/>
      <sheetName val="5.Ремонты и ТО"/>
      <sheetName val="6.Кредиты и займы"/>
      <sheetName val="7.БДР сводный"/>
      <sheetName val="8.БДР по видам"/>
      <sheetName val="8.1. + ВЦО"/>
      <sheetName val="8.2.Планирование ПДР"/>
      <sheetName val="9.БДР ВО"/>
      <sheetName val="10.БДДС"/>
      <sheetName val="11. ДЗ_КЗ"/>
      <sheetName val="12.Инвестиции"/>
      <sheetName val="18.Соответ ДДС и СЗ инвест"/>
      <sheetName val="спис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U3" t="str">
            <v xml:space="preserve">Производственные и административно-бытовые здания  и помещения (не относящиеся к ПС, РП, ТП)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.Производство"/>
      <sheetName val="2.Реализация"/>
      <sheetName val="Свод Тарифы"/>
      <sheetName val="3.Топливо"/>
      <sheetName val="4.Затраты на персонал"/>
      <sheetName val="5.Ремонты и ТО"/>
      <sheetName val="6.Кредиты и займы"/>
      <sheetName val="выгрузка в БП-6 из 1С "/>
      <sheetName val="РД к БП-6."/>
      <sheetName val="7.БДР сводный"/>
      <sheetName val="8.БДР по видам"/>
      <sheetName val="8.1. + ВЦО"/>
      <sheetName val="НВВ_ТЭ"/>
      <sheetName val="НВВ_ВС"/>
      <sheetName val="НВВ_ВО"/>
      <sheetName val="НВВ передача эл.эн.RAB"/>
      <sheetName val="НВВ передача эл.эн.индексация"/>
      <sheetName val="8.2.Планирование ПДР"/>
      <sheetName val="9.БДР ВО"/>
      <sheetName val="10.БДДС"/>
      <sheetName val="11. ДЗ_КЗ"/>
      <sheetName val="12.Инвестиции"/>
      <sheetName val="12.Инвест"/>
      <sheetName val="Соответ ДДС и СЗ инвест"/>
      <sheetName val="Аналит ИП"/>
      <sheetName val="Аналит Ремонт"/>
      <sheetName val="План счетов_2.0"/>
      <sheetName val="Расшифровка_2.0"/>
      <sheetName val="Форма расшифровки2.0"/>
      <sheetName val="План счетов_3.0"/>
      <sheetName val="Расшифровка_3.0"/>
      <sheetName val="Форма расшифровки3.0"/>
      <sheetName val="ККП"/>
      <sheetName val="Налоги"/>
      <sheetName val="списки"/>
      <sheetName val="списки2019"/>
      <sheetName val="списки2019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7">
          <cell r="Z7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.Производство"/>
      <sheetName val="2.Реализация"/>
      <sheetName val="3.Топливо"/>
      <sheetName val="4.Затраты на персонал"/>
      <sheetName val="5.Ремонты и ТО"/>
      <sheetName val="6.Кредиты и займы"/>
      <sheetName val="7.БДР сводный"/>
      <sheetName val="8.БДР по видам"/>
      <sheetName val="8.1. + ВЦО"/>
      <sheetName val="8.2.Планирование ПДР"/>
      <sheetName val="10.БДДС"/>
      <sheetName val="9.БДР ВО"/>
      <sheetName val="11. ДЗ_КЗ"/>
      <sheetName val="12.Инвестиции"/>
      <sheetName val="Соответ ДДС и СЗ инвест"/>
      <sheetName val="списки2019"/>
      <sheetName val="списки2019 (2)"/>
      <sheetName val="списки"/>
    </sheetNames>
    <sheetDataSet>
      <sheetData sheetId="0">
        <row r="18">
          <cell r="C18">
            <v>2021</v>
          </cell>
        </row>
      </sheetData>
      <sheetData sheetId="1"/>
      <sheetData sheetId="2">
        <row r="70">
          <cell r="G70">
            <v>0</v>
          </cell>
        </row>
      </sheetData>
      <sheetData sheetId="3">
        <row r="53">
          <cell r="CI53">
            <v>0</v>
          </cell>
        </row>
      </sheetData>
      <sheetData sheetId="4">
        <row r="41">
          <cell r="CJ41">
            <v>0</v>
          </cell>
        </row>
      </sheetData>
      <sheetData sheetId="5">
        <row r="70">
          <cell r="CH70">
            <v>0</v>
          </cell>
        </row>
      </sheetData>
      <sheetData sheetId="6">
        <row r="115">
          <cell r="AF115">
            <v>3045.9519956486874</v>
          </cell>
        </row>
      </sheetData>
      <sheetData sheetId="7"/>
      <sheetData sheetId="8">
        <row r="17">
          <cell r="AI17">
            <v>1129540.7664699</v>
          </cell>
        </row>
      </sheetData>
      <sheetData sheetId="9">
        <row r="7">
          <cell r="C7" t="str">
            <v>1.</v>
          </cell>
        </row>
      </sheetData>
      <sheetData sheetId="10">
        <row r="7">
          <cell r="C7" t="str">
            <v>5.21.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</row>
        <row r="8">
          <cell r="AJ8">
            <v>0</v>
          </cell>
          <cell r="AK8">
            <v>0</v>
          </cell>
          <cell r="AL8">
            <v>0</v>
          </cell>
          <cell r="AM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</row>
        <row r="9">
          <cell r="AJ9">
            <v>0</v>
          </cell>
          <cell r="AK9">
            <v>0</v>
          </cell>
          <cell r="AL9">
            <v>0</v>
          </cell>
          <cell r="AM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</row>
        <row r="10"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</row>
        <row r="12"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</row>
        <row r="13"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</row>
        <row r="14"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</row>
        <row r="15"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</row>
        <row r="16"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</row>
        <row r="17"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</row>
        <row r="18"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</row>
        <row r="19"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</row>
        <row r="20"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</row>
        <row r="22"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</row>
        <row r="23"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</row>
        <row r="24"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</row>
        <row r="25"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</row>
        <row r="26"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</row>
        <row r="27"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</row>
        <row r="28"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</row>
        <row r="30"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</row>
        <row r="31"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</row>
        <row r="35"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7"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</row>
        <row r="38"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  <row r="39"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</row>
        <row r="41"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</row>
        <row r="42"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</row>
        <row r="43"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</row>
        <row r="44"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</row>
        <row r="45"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</row>
        <row r="68"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</row>
        <row r="69"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</row>
        <row r="70"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</row>
        <row r="71"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</row>
        <row r="72"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</row>
        <row r="73"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</row>
        <row r="74"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</row>
        <row r="76"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</row>
        <row r="77"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</row>
        <row r="78"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</row>
        <row r="80">
          <cell r="BD80">
            <v>0</v>
          </cell>
          <cell r="BE80">
            <v>0</v>
          </cell>
          <cell r="BF80">
            <v>0</v>
          </cell>
          <cell r="BG80">
            <v>0</v>
          </cell>
        </row>
        <row r="82"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</row>
        <row r="83"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</row>
        <row r="84"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</row>
        <row r="86">
          <cell r="BD86">
            <v>0</v>
          </cell>
          <cell r="BE86">
            <v>0</v>
          </cell>
          <cell r="BF86">
            <v>0</v>
          </cell>
          <cell r="BG86">
            <v>0</v>
          </cell>
        </row>
        <row r="88"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</row>
        <row r="95"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</row>
        <row r="96"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</row>
        <row r="97"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</row>
        <row r="98"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</row>
        <row r="101"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</row>
        <row r="102"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</row>
        <row r="104"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</row>
        <row r="105"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</row>
        <row r="106"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</row>
        <row r="107"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</row>
        <row r="108"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</row>
        <row r="109"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</row>
        <row r="110"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</row>
        <row r="120"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</row>
        <row r="121"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</row>
        <row r="124"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</row>
        <row r="125"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</row>
        <row r="126"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</row>
        <row r="127"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</row>
        <row r="130"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</row>
        <row r="131"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</row>
        <row r="133"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</row>
        <row r="134"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</row>
        <row r="135"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</row>
        <row r="136"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</row>
        <row r="137"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</row>
        <row r="138"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</row>
        <row r="140"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</row>
        <row r="141"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</row>
        <row r="145"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</row>
        <row r="146"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</row>
        <row r="154"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</row>
        <row r="155"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</row>
        <row r="156"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</row>
        <row r="157"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</row>
        <row r="159"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</row>
        <row r="162"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</row>
        <row r="163"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</row>
        <row r="165"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</row>
        <row r="166"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</row>
        <row r="167"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</row>
        <row r="168"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</row>
        <row r="169"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</row>
        <row r="170"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</row>
        <row r="171"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</row>
        <row r="172"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</row>
        <row r="173"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</row>
        <row r="174"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</row>
        <row r="175"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</row>
        <row r="176"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</row>
        <row r="177"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</row>
        <row r="178"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</row>
        <row r="179"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</row>
        <row r="180"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</row>
        <row r="181"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</row>
        <row r="182"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</row>
        <row r="183"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</row>
        <row r="184"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</row>
        <row r="185"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</row>
        <row r="186"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</row>
        <row r="187"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</row>
        <row r="188"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</row>
        <row r="189"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</row>
        <row r="190"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</row>
        <row r="191"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</row>
        <row r="192"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</row>
        <row r="193"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</row>
        <row r="196"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</row>
        <row r="198"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</row>
        <row r="200"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</row>
        <row r="202"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</row>
        <row r="203"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.Производство"/>
      <sheetName val="2.Реализация"/>
      <sheetName val="Свод по тарифам"/>
      <sheetName val="Свод Тарифы"/>
      <sheetName val="3.Топливо"/>
      <sheetName val="4.Затраты на персонал"/>
      <sheetName val="5.Ремонты и ТО"/>
      <sheetName val="6.Кредиты и займы"/>
      <sheetName val="выгрузка в БП-6 из 1С (1ч)"/>
      <sheetName val="выгрузка в БП-6 из 1С (2ч)"/>
      <sheetName val="РД к БП-6."/>
      <sheetName val="7.БДР сводный"/>
      <sheetName val="8.БДР по видам"/>
      <sheetName val="8.1. + ВЦО"/>
      <sheetName val="НВВ_ТЭ"/>
      <sheetName val="НВВ_ВС"/>
      <sheetName val="НВВ_ВО"/>
      <sheetName val="НВВ передача эл.эн.RAB"/>
      <sheetName val="НВВ передача эл.эн.индексация"/>
      <sheetName val="8.2.Планирование ПДР"/>
      <sheetName val="9.БДР ВО"/>
      <sheetName val="10.БДДС"/>
      <sheetName val="11. ДЗ_КЗ"/>
      <sheetName val="12.Инвестиции"/>
      <sheetName val="12.Инвестиции_стр"/>
      <sheetName val="12.Инвест"/>
      <sheetName val="Соответ ДДС и СЗ инвест"/>
      <sheetName val="Аналит ИП"/>
      <sheetName val="Аналит Ремонт"/>
      <sheetName val="План счетов_2.0"/>
      <sheetName val="Расшифровка_2.0"/>
      <sheetName val="Форма расшифровки2.0"/>
      <sheetName val="План счетов_3.0"/>
      <sheetName val="Расшифровка_3.0"/>
      <sheetName val="Форма расшифровки3.0"/>
      <sheetName val="ККП"/>
      <sheetName val="Налоги_форма"/>
      <sheetName val="списки2019"/>
      <sheetName val="списки2019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">
          <cell r="C1" t="str">
            <v>Форма БП-12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3:BL155"/>
  <sheetViews>
    <sheetView tabSelected="1" zoomScaleNormal="100" workbookViewId="0"/>
  </sheetViews>
  <sheetFormatPr defaultColWidth="1.42578125" defaultRowHeight="15" x14ac:dyDescent="0.25"/>
  <cols>
    <col min="1" max="32" width="1.42578125" style="1"/>
    <col min="33" max="33" width="1.42578125" style="1" customWidth="1"/>
    <col min="34" max="203" width="1.42578125" style="1"/>
    <col min="204" max="204" width="3.7109375" style="1" customWidth="1"/>
    <col min="205" max="234" width="1.42578125" style="1"/>
    <col min="235" max="235" width="15.5703125" style="1" customWidth="1"/>
    <col min="236" max="240" width="1.42578125" style="1"/>
    <col min="241" max="241" width="1.42578125" style="1" customWidth="1"/>
    <col min="242" max="459" width="1.42578125" style="1"/>
    <col min="460" max="460" width="3.7109375" style="1" customWidth="1"/>
    <col min="461" max="490" width="1.42578125" style="1"/>
    <col min="491" max="491" width="15.5703125" style="1" customWidth="1"/>
    <col min="492" max="496" width="1.42578125" style="1"/>
    <col min="497" max="497" width="1.42578125" style="1" customWidth="1"/>
    <col min="498" max="715" width="1.42578125" style="1"/>
    <col min="716" max="716" width="3.7109375" style="1" customWidth="1"/>
    <col min="717" max="746" width="1.42578125" style="1"/>
    <col min="747" max="747" width="15.5703125" style="1" customWidth="1"/>
    <col min="748" max="752" width="1.42578125" style="1"/>
    <col min="753" max="753" width="1.42578125" style="1" customWidth="1"/>
    <col min="754" max="971" width="1.42578125" style="1"/>
    <col min="972" max="972" width="3.7109375" style="1" customWidth="1"/>
    <col min="973" max="1002" width="1.42578125" style="1"/>
    <col min="1003" max="1003" width="15.5703125" style="1" customWidth="1"/>
    <col min="1004" max="1008" width="1.42578125" style="1"/>
    <col min="1009" max="1009" width="1.42578125" style="1" customWidth="1"/>
    <col min="1010" max="1227" width="1.42578125" style="1"/>
    <col min="1228" max="1228" width="3.7109375" style="1" customWidth="1"/>
    <col min="1229" max="1258" width="1.42578125" style="1"/>
    <col min="1259" max="1259" width="15.5703125" style="1" customWidth="1"/>
    <col min="1260" max="1264" width="1.42578125" style="1"/>
    <col min="1265" max="1265" width="1.42578125" style="1" customWidth="1"/>
    <col min="1266" max="1483" width="1.42578125" style="1"/>
    <col min="1484" max="1484" width="3.7109375" style="1" customWidth="1"/>
    <col min="1485" max="1514" width="1.42578125" style="1"/>
    <col min="1515" max="1515" width="15.5703125" style="1" customWidth="1"/>
    <col min="1516" max="1520" width="1.42578125" style="1"/>
    <col min="1521" max="1521" width="1.42578125" style="1" customWidth="1"/>
    <col min="1522" max="1739" width="1.42578125" style="1"/>
    <col min="1740" max="1740" width="3.7109375" style="1" customWidth="1"/>
    <col min="1741" max="1770" width="1.42578125" style="1"/>
    <col min="1771" max="1771" width="15.5703125" style="1" customWidth="1"/>
    <col min="1772" max="1776" width="1.42578125" style="1"/>
    <col min="1777" max="1777" width="1.42578125" style="1" customWidth="1"/>
    <col min="1778" max="1995" width="1.42578125" style="1"/>
    <col min="1996" max="1996" width="3.7109375" style="1" customWidth="1"/>
    <col min="1997" max="2026" width="1.42578125" style="1"/>
    <col min="2027" max="2027" width="15.5703125" style="1" customWidth="1"/>
    <col min="2028" max="2032" width="1.42578125" style="1"/>
    <col min="2033" max="2033" width="1.42578125" style="1" customWidth="1"/>
    <col min="2034" max="2251" width="1.42578125" style="1"/>
    <col min="2252" max="2252" width="3.7109375" style="1" customWidth="1"/>
    <col min="2253" max="2282" width="1.42578125" style="1"/>
    <col min="2283" max="2283" width="15.5703125" style="1" customWidth="1"/>
    <col min="2284" max="2288" width="1.42578125" style="1"/>
    <col min="2289" max="2289" width="1.42578125" style="1" customWidth="1"/>
    <col min="2290" max="2507" width="1.42578125" style="1"/>
    <col min="2508" max="2508" width="3.7109375" style="1" customWidth="1"/>
    <col min="2509" max="2538" width="1.42578125" style="1"/>
    <col min="2539" max="2539" width="15.5703125" style="1" customWidth="1"/>
    <col min="2540" max="2544" width="1.42578125" style="1"/>
    <col min="2545" max="2545" width="1.42578125" style="1" customWidth="1"/>
    <col min="2546" max="2763" width="1.42578125" style="1"/>
    <col min="2764" max="2764" width="3.7109375" style="1" customWidth="1"/>
    <col min="2765" max="2794" width="1.42578125" style="1"/>
    <col min="2795" max="2795" width="15.5703125" style="1" customWidth="1"/>
    <col min="2796" max="2800" width="1.42578125" style="1"/>
    <col min="2801" max="2801" width="1.42578125" style="1" customWidth="1"/>
    <col min="2802" max="3019" width="1.42578125" style="1"/>
    <col min="3020" max="3020" width="3.7109375" style="1" customWidth="1"/>
    <col min="3021" max="3050" width="1.42578125" style="1"/>
    <col min="3051" max="3051" width="15.5703125" style="1" customWidth="1"/>
    <col min="3052" max="3056" width="1.42578125" style="1"/>
    <col min="3057" max="3057" width="1.42578125" style="1" customWidth="1"/>
    <col min="3058" max="3275" width="1.42578125" style="1"/>
    <col min="3276" max="3276" width="3.7109375" style="1" customWidth="1"/>
    <col min="3277" max="3306" width="1.42578125" style="1"/>
    <col min="3307" max="3307" width="15.5703125" style="1" customWidth="1"/>
    <col min="3308" max="3312" width="1.42578125" style="1"/>
    <col min="3313" max="3313" width="1.42578125" style="1" customWidth="1"/>
    <col min="3314" max="3531" width="1.42578125" style="1"/>
    <col min="3532" max="3532" width="3.7109375" style="1" customWidth="1"/>
    <col min="3533" max="3562" width="1.42578125" style="1"/>
    <col min="3563" max="3563" width="15.5703125" style="1" customWidth="1"/>
    <col min="3564" max="3568" width="1.42578125" style="1"/>
    <col min="3569" max="3569" width="1.42578125" style="1" customWidth="1"/>
    <col min="3570" max="3787" width="1.42578125" style="1"/>
    <col min="3788" max="3788" width="3.7109375" style="1" customWidth="1"/>
    <col min="3789" max="3818" width="1.42578125" style="1"/>
    <col min="3819" max="3819" width="15.5703125" style="1" customWidth="1"/>
    <col min="3820" max="3824" width="1.42578125" style="1"/>
    <col min="3825" max="3825" width="1.42578125" style="1" customWidth="1"/>
    <col min="3826" max="4043" width="1.42578125" style="1"/>
    <col min="4044" max="4044" width="3.7109375" style="1" customWidth="1"/>
    <col min="4045" max="4074" width="1.42578125" style="1"/>
    <col min="4075" max="4075" width="15.5703125" style="1" customWidth="1"/>
    <col min="4076" max="4080" width="1.42578125" style="1"/>
    <col min="4081" max="4081" width="1.42578125" style="1" customWidth="1"/>
    <col min="4082" max="4299" width="1.42578125" style="1"/>
    <col min="4300" max="4300" width="3.7109375" style="1" customWidth="1"/>
    <col min="4301" max="4330" width="1.42578125" style="1"/>
    <col min="4331" max="4331" width="15.5703125" style="1" customWidth="1"/>
    <col min="4332" max="4336" width="1.42578125" style="1"/>
    <col min="4337" max="4337" width="1.42578125" style="1" customWidth="1"/>
    <col min="4338" max="4555" width="1.42578125" style="1"/>
    <col min="4556" max="4556" width="3.7109375" style="1" customWidth="1"/>
    <col min="4557" max="4586" width="1.42578125" style="1"/>
    <col min="4587" max="4587" width="15.5703125" style="1" customWidth="1"/>
    <col min="4588" max="4592" width="1.42578125" style="1"/>
    <col min="4593" max="4593" width="1.42578125" style="1" customWidth="1"/>
    <col min="4594" max="4811" width="1.42578125" style="1"/>
    <col min="4812" max="4812" width="3.7109375" style="1" customWidth="1"/>
    <col min="4813" max="4842" width="1.42578125" style="1"/>
    <col min="4843" max="4843" width="15.5703125" style="1" customWidth="1"/>
    <col min="4844" max="4848" width="1.42578125" style="1"/>
    <col min="4849" max="4849" width="1.42578125" style="1" customWidth="1"/>
    <col min="4850" max="5067" width="1.42578125" style="1"/>
    <col min="5068" max="5068" width="3.7109375" style="1" customWidth="1"/>
    <col min="5069" max="5098" width="1.42578125" style="1"/>
    <col min="5099" max="5099" width="15.5703125" style="1" customWidth="1"/>
    <col min="5100" max="5104" width="1.42578125" style="1"/>
    <col min="5105" max="5105" width="1.42578125" style="1" customWidth="1"/>
    <col min="5106" max="5323" width="1.42578125" style="1"/>
    <col min="5324" max="5324" width="3.7109375" style="1" customWidth="1"/>
    <col min="5325" max="5354" width="1.42578125" style="1"/>
    <col min="5355" max="5355" width="15.5703125" style="1" customWidth="1"/>
    <col min="5356" max="5360" width="1.42578125" style="1"/>
    <col min="5361" max="5361" width="1.42578125" style="1" customWidth="1"/>
    <col min="5362" max="5579" width="1.42578125" style="1"/>
    <col min="5580" max="5580" width="3.7109375" style="1" customWidth="1"/>
    <col min="5581" max="5610" width="1.42578125" style="1"/>
    <col min="5611" max="5611" width="15.5703125" style="1" customWidth="1"/>
    <col min="5612" max="5616" width="1.42578125" style="1"/>
    <col min="5617" max="5617" width="1.42578125" style="1" customWidth="1"/>
    <col min="5618" max="5835" width="1.42578125" style="1"/>
    <col min="5836" max="5836" width="3.7109375" style="1" customWidth="1"/>
    <col min="5837" max="5866" width="1.42578125" style="1"/>
    <col min="5867" max="5867" width="15.5703125" style="1" customWidth="1"/>
    <col min="5868" max="5872" width="1.42578125" style="1"/>
    <col min="5873" max="5873" width="1.42578125" style="1" customWidth="1"/>
    <col min="5874" max="6091" width="1.42578125" style="1"/>
    <col min="6092" max="6092" width="3.7109375" style="1" customWidth="1"/>
    <col min="6093" max="6122" width="1.42578125" style="1"/>
    <col min="6123" max="6123" width="15.5703125" style="1" customWidth="1"/>
    <col min="6124" max="6128" width="1.42578125" style="1"/>
    <col min="6129" max="6129" width="1.42578125" style="1" customWidth="1"/>
    <col min="6130" max="6347" width="1.42578125" style="1"/>
    <col min="6348" max="6348" width="3.7109375" style="1" customWidth="1"/>
    <col min="6349" max="6378" width="1.42578125" style="1"/>
    <col min="6379" max="6379" width="15.5703125" style="1" customWidth="1"/>
    <col min="6380" max="6384" width="1.42578125" style="1"/>
    <col min="6385" max="6385" width="1.42578125" style="1" customWidth="1"/>
    <col min="6386" max="6603" width="1.42578125" style="1"/>
    <col min="6604" max="6604" width="3.7109375" style="1" customWidth="1"/>
    <col min="6605" max="6634" width="1.42578125" style="1"/>
    <col min="6635" max="6635" width="15.5703125" style="1" customWidth="1"/>
    <col min="6636" max="6640" width="1.42578125" style="1"/>
    <col min="6641" max="6641" width="1.42578125" style="1" customWidth="1"/>
    <col min="6642" max="6859" width="1.42578125" style="1"/>
    <col min="6860" max="6860" width="3.7109375" style="1" customWidth="1"/>
    <col min="6861" max="6890" width="1.42578125" style="1"/>
    <col min="6891" max="6891" width="15.5703125" style="1" customWidth="1"/>
    <col min="6892" max="6896" width="1.42578125" style="1"/>
    <col min="6897" max="6897" width="1.42578125" style="1" customWidth="1"/>
    <col min="6898" max="7115" width="1.42578125" style="1"/>
    <col min="7116" max="7116" width="3.7109375" style="1" customWidth="1"/>
    <col min="7117" max="7146" width="1.42578125" style="1"/>
    <col min="7147" max="7147" width="15.5703125" style="1" customWidth="1"/>
    <col min="7148" max="7152" width="1.42578125" style="1"/>
    <col min="7153" max="7153" width="1.42578125" style="1" customWidth="1"/>
    <col min="7154" max="7371" width="1.42578125" style="1"/>
    <col min="7372" max="7372" width="3.7109375" style="1" customWidth="1"/>
    <col min="7373" max="7402" width="1.42578125" style="1"/>
    <col min="7403" max="7403" width="15.5703125" style="1" customWidth="1"/>
    <col min="7404" max="7408" width="1.42578125" style="1"/>
    <col min="7409" max="7409" width="1.42578125" style="1" customWidth="1"/>
    <col min="7410" max="7627" width="1.42578125" style="1"/>
    <col min="7628" max="7628" width="3.7109375" style="1" customWidth="1"/>
    <col min="7629" max="7658" width="1.42578125" style="1"/>
    <col min="7659" max="7659" width="15.5703125" style="1" customWidth="1"/>
    <col min="7660" max="7664" width="1.42578125" style="1"/>
    <col min="7665" max="7665" width="1.42578125" style="1" customWidth="1"/>
    <col min="7666" max="7883" width="1.42578125" style="1"/>
    <col min="7884" max="7884" width="3.7109375" style="1" customWidth="1"/>
    <col min="7885" max="7914" width="1.42578125" style="1"/>
    <col min="7915" max="7915" width="15.5703125" style="1" customWidth="1"/>
    <col min="7916" max="7920" width="1.42578125" style="1"/>
    <col min="7921" max="7921" width="1.42578125" style="1" customWidth="1"/>
    <col min="7922" max="8139" width="1.42578125" style="1"/>
    <col min="8140" max="8140" width="3.7109375" style="1" customWidth="1"/>
    <col min="8141" max="8170" width="1.42578125" style="1"/>
    <col min="8171" max="8171" width="15.5703125" style="1" customWidth="1"/>
    <col min="8172" max="8176" width="1.42578125" style="1"/>
    <col min="8177" max="8177" width="1.42578125" style="1" customWidth="1"/>
    <col min="8178" max="8395" width="1.42578125" style="1"/>
    <col min="8396" max="8396" width="3.7109375" style="1" customWidth="1"/>
    <col min="8397" max="8426" width="1.42578125" style="1"/>
    <col min="8427" max="8427" width="15.5703125" style="1" customWidth="1"/>
    <col min="8428" max="8432" width="1.42578125" style="1"/>
    <col min="8433" max="8433" width="1.42578125" style="1" customWidth="1"/>
    <col min="8434" max="8651" width="1.42578125" style="1"/>
    <col min="8652" max="8652" width="3.7109375" style="1" customWidth="1"/>
    <col min="8653" max="8682" width="1.42578125" style="1"/>
    <col min="8683" max="8683" width="15.5703125" style="1" customWidth="1"/>
    <col min="8684" max="8688" width="1.42578125" style="1"/>
    <col min="8689" max="8689" width="1.42578125" style="1" customWidth="1"/>
    <col min="8690" max="8907" width="1.42578125" style="1"/>
    <col min="8908" max="8908" width="3.7109375" style="1" customWidth="1"/>
    <col min="8909" max="8938" width="1.42578125" style="1"/>
    <col min="8939" max="8939" width="15.5703125" style="1" customWidth="1"/>
    <col min="8940" max="8944" width="1.42578125" style="1"/>
    <col min="8945" max="8945" width="1.42578125" style="1" customWidth="1"/>
    <col min="8946" max="9163" width="1.42578125" style="1"/>
    <col min="9164" max="9164" width="3.7109375" style="1" customWidth="1"/>
    <col min="9165" max="9194" width="1.42578125" style="1"/>
    <col min="9195" max="9195" width="15.5703125" style="1" customWidth="1"/>
    <col min="9196" max="9200" width="1.42578125" style="1"/>
    <col min="9201" max="9201" width="1.42578125" style="1" customWidth="1"/>
    <col min="9202" max="9419" width="1.42578125" style="1"/>
    <col min="9420" max="9420" width="3.7109375" style="1" customWidth="1"/>
    <col min="9421" max="9450" width="1.42578125" style="1"/>
    <col min="9451" max="9451" width="15.5703125" style="1" customWidth="1"/>
    <col min="9452" max="9456" width="1.42578125" style="1"/>
    <col min="9457" max="9457" width="1.42578125" style="1" customWidth="1"/>
    <col min="9458" max="9675" width="1.42578125" style="1"/>
    <col min="9676" max="9676" width="3.7109375" style="1" customWidth="1"/>
    <col min="9677" max="9706" width="1.42578125" style="1"/>
    <col min="9707" max="9707" width="15.5703125" style="1" customWidth="1"/>
    <col min="9708" max="9712" width="1.42578125" style="1"/>
    <col min="9713" max="9713" width="1.42578125" style="1" customWidth="1"/>
    <col min="9714" max="9931" width="1.42578125" style="1"/>
    <col min="9932" max="9932" width="3.7109375" style="1" customWidth="1"/>
    <col min="9933" max="9962" width="1.42578125" style="1"/>
    <col min="9963" max="9963" width="15.5703125" style="1" customWidth="1"/>
    <col min="9964" max="9968" width="1.42578125" style="1"/>
    <col min="9969" max="9969" width="1.42578125" style="1" customWidth="1"/>
    <col min="9970" max="10187" width="1.42578125" style="1"/>
    <col min="10188" max="10188" width="3.7109375" style="1" customWidth="1"/>
    <col min="10189" max="10218" width="1.42578125" style="1"/>
    <col min="10219" max="10219" width="15.5703125" style="1" customWidth="1"/>
    <col min="10220" max="10224" width="1.42578125" style="1"/>
    <col min="10225" max="10225" width="1.42578125" style="1" customWidth="1"/>
    <col min="10226" max="10443" width="1.42578125" style="1"/>
    <col min="10444" max="10444" width="3.7109375" style="1" customWidth="1"/>
    <col min="10445" max="10474" width="1.42578125" style="1"/>
    <col min="10475" max="10475" width="15.5703125" style="1" customWidth="1"/>
    <col min="10476" max="10480" width="1.42578125" style="1"/>
    <col min="10481" max="10481" width="1.42578125" style="1" customWidth="1"/>
    <col min="10482" max="10699" width="1.42578125" style="1"/>
    <col min="10700" max="10700" width="3.7109375" style="1" customWidth="1"/>
    <col min="10701" max="10730" width="1.42578125" style="1"/>
    <col min="10731" max="10731" width="15.5703125" style="1" customWidth="1"/>
    <col min="10732" max="10736" width="1.42578125" style="1"/>
    <col min="10737" max="10737" width="1.42578125" style="1" customWidth="1"/>
    <col min="10738" max="10955" width="1.42578125" style="1"/>
    <col min="10956" max="10956" width="3.7109375" style="1" customWidth="1"/>
    <col min="10957" max="10986" width="1.42578125" style="1"/>
    <col min="10987" max="10987" width="15.5703125" style="1" customWidth="1"/>
    <col min="10988" max="10992" width="1.42578125" style="1"/>
    <col min="10993" max="10993" width="1.42578125" style="1" customWidth="1"/>
    <col min="10994" max="11211" width="1.42578125" style="1"/>
    <col min="11212" max="11212" width="3.7109375" style="1" customWidth="1"/>
    <col min="11213" max="11242" width="1.42578125" style="1"/>
    <col min="11243" max="11243" width="15.5703125" style="1" customWidth="1"/>
    <col min="11244" max="11248" width="1.42578125" style="1"/>
    <col min="11249" max="11249" width="1.42578125" style="1" customWidth="1"/>
    <col min="11250" max="11467" width="1.42578125" style="1"/>
    <col min="11468" max="11468" width="3.7109375" style="1" customWidth="1"/>
    <col min="11469" max="11498" width="1.42578125" style="1"/>
    <col min="11499" max="11499" width="15.5703125" style="1" customWidth="1"/>
    <col min="11500" max="11504" width="1.42578125" style="1"/>
    <col min="11505" max="11505" width="1.42578125" style="1" customWidth="1"/>
    <col min="11506" max="11723" width="1.42578125" style="1"/>
    <col min="11724" max="11724" width="3.7109375" style="1" customWidth="1"/>
    <col min="11725" max="11754" width="1.42578125" style="1"/>
    <col min="11755" max="11755" width="15.5703125" style="1" customWidth="1"/>
    <col min="11756" max="11760" width="1.42578125" style="1"/>
    <col min="11761" max="11761" width="1.42578125" style="1" customWidth="1"/>
    <col min="11762" max="11979" width="1.42578125" style="1"/>
    <col min="11980" max="11980" width="3.7109375" style="1" customWidth="1"/>
    <col min="11981" max="12010" width="1.42578125" style="1"/>
    <col min="12011" max="12011" width="15.5703125" style="1" customWidth="1"/>
    <col min="12012" max="12016" width="1.42578125" style="1"/>
    <col min="12017" max="12017" width="1.42578125" style="1" customWidth="1"/>
    <col min="12018" max="12235" width="1.42578125" style="1"/>
    <col min="12236" max="12236" width="3.7109375" style="1" customWidth="1"/>
    <col min="12237" max="12266" width="1.42578125" style="1"/>
    <col min="12267" max="12267" width="15.5703125" style="1" customWidth="1"/>
    <col min="12268" max="12272" width="1.42578125" style="1"/>
    <col min="12273" max="12273" width="1.42578125" style="1" customWidth="1"/>
    <col min="12274" max="12491" width="1.42578125" style="1"/>
    <col min="12492" max="12492" width="3.7109375" style="1" customWidth="1"/>
    <col min="12493" max="12522" width="1.42578125" style="1"/>
    <col min="12523" max="12523" width="15.5703125" style="1" customWidth="1"/>
    <col min="12524" max="12528" width="1.42578125" style="1"/>
    <col min="12529" max="12529" width="1.42578125" style="1" customWidth="1"/>
    <col min="12530" max="12747" width="1.42578125" style="1"/>
    <col min="12748" max="12748" width="3.7109375" style="1" customWidth="1"/>
    <col min="12749" max="12778" width="1.42578125" style="1"/>
    <col min="12779" max="12779" width="15.5703125" style="1" customWidth="1"/>
    <col min="12780" max="12784" width="1.42578125" style="1"/>
    <col min="12785" max="12785" width="1.42578125" style="1" customWidth="1"/>
    <col min="12786" max="13003" width="1.42578125" style="1"/>
    <col min="13004" max="13004" width="3.7109375" style="1" customWidth="1"/>
    <col min="13005" max="13034" width="1.42578125" style="1"/>
    <col min="13035" max="13035" width="15.5703125" style="1" customWidth="1"/>
    <col min="13036" max="13040" width="1.42578125" style="1"/>
    <col min="13041" max="13041" width="1.42578125" style="1" customWidth="1"/>
    <col min="13042" max="13259" width="1.42578125" style="1"/>
    <col min="13260" max="13260" width="3.7109375" style="1" customWidth="1"/>
    <col min="13261" max="13290" width="1.42578125" style="1"/>
    <col min="13291" max="13291" width="15.5703125" style="1" customWidth="1"/>
    <col min="13292" max="13296" width="1.42578125" style="1"/>
    <col min="13297" max="13297" width="1.42578125" style="1" customWidth="1"/>
    <col min="13298" max="13515" width="1.42578125" style="1"/>
    <col min="13516" max="13516" width="3.7109375" style="1" customWidth="1"/>
    <col min="13517" max="13546" width="1.42578125" style="1"/>
    <col min="13547" max="13547" width="15.5703125" style="1" customWidth="1"/>
    <col min="13548" max="13552" width="1.42578125" style="1"/>
    <col min="13553" max="13553" width="1.42578125" style="1" customWidth="1"/>
    <col min="13554" max="13771" width="1.42578125" style="1"/>
    <col min="13772" max="13772" width="3.7109375" style="1" customWidth="1"/>
    <col min="13773" max="13802" width="1.42578125" style="1"/>
    <col min="13803" max="13803" width="15.5703125" style="1" customWidth="1"/>
    <col min="13804" max="13808" width="1.42578125" style="1"/>
    <col min="13809" max="13809" width="1.42578125" style="1" customWidth="1"/>
    <col min="13810" max="14027" width="1.42578125" style="1"/>
    <col min="14028" max="14028" width="3.7109375" style="1" customWidth="1"/>
    <col min="14029" max="14058" width="1.42578125" style="1"/>
    <col min="14059" max="14059" width="15.5703125" style="1" customWidth="1"/>
    <col min="14060" max="14064" width="1.42578125" style="1"/>
    <col min="14065" max="14065" width="1.42578125" style="1" customWidth="1"/>
    <col min="14066" max="14283" width="1.42578125" style="1"/>
    <col min="14284" max="14284" width="3.7109375" style="1" customWidth="1"/>
    <col min="14285" max="14314" width="1.42578125" style="1"/>
    <col min="14315" max="14315" width="15.5703125" style="1" customWidth="1"/>
    <col min="14316" max="14320" width="1.42578125" style="1"/>
    <col min="14321" max="14321" width="1.42578125" style="1" customWidth="1"/>
    <col min="14322" max="14539" width="1.42578125" style="1"/>
    <col min="14540" max="14540" width="3.7109375" style="1" customWidth="1"/>
    <col min="14541" max="14570" width="1.42578125" style="1"/>
    <col min="14571" max="14571" width="15.5703125" style="1" customWidth="1"/>
    <col min="14572" max="14576" width="1.42578125" style="1"/>
    <col min="14577" max="14577" width="1.42578125" style="1" customWidth="1"/>
    <col min="14578" max="14795" width="1.42578125" style="1"/>
    <col min="14796" max="14796" width="3.7109375" style="1" customWidth="1"/>
    <col min="14797" max="14826" width="1.42578125" style="1"/>
    <col min="14827" max="14827" width="15.5703125" style="1" customWidth="1"/>
    <col min="14828" max="14832" width="1.42578125" style="1"/>
    <col min="14833" max="14833" width="1.42578125" style="1" customWidth="1"/>
    <col min="14834" max="15051" width="1.42578125" style="1"/>
    <col min="15052" max="15052" width="3.7109375" style="1" customWidth="1"/>
    <col min="15053" max="15082" width="1.42578125" style="1"/>
    <col min="15083" max="15083" width="15.5703125" style="1" customWidth="1"/>
    <col min="15084" max="15088" width="1.42578125" style="1"/>
    <col min="15089" max="15089" width="1.42578125" style="1" customWidth="1"/>
    <col min="15090" max="15307" width="1.42578125" style="1"/>
    <col min="15308" max="15308" width="3.7109375" style="1" customWidth="1"/>
    <col min="15309" max="15338" width="1.42578125" style="1"/>
    <col min="15339" max="15339" width="15.5703125" style="1" customWidth="1"/>
    <col min="15340" max="15344" width="1.42578125" style="1"/>
    <col min="15345" max="15345" width="1.42578125" style="1" customWidth="1"/>
    <col min="15346" max="15563" width="1.42578125" style="1"/>
    <col min="15564" max="15564" width="3.7109375" style="1" customWidth="1"/>
    <col min="15565" max="15594" width="1.42578125" style="1"/>
    <col min="15595" max="15595" width="15.5703125" style="1" customWidth="1"/>
    <col min="15596" max="15600" width="1.42578125" style="1"/>
    <col min="15601" max="15601" width="1.42578125" style="1" customWidth="1"/>
    <col min="15602" max="15819" width="1.42578125" style="1"/>
    <col min="15820" max="15820" width="3.7109375" style="1" customWidth="1"/>
    <col min="15821" max="15850" width="1.42578125" style="1"/>
    <col min="15851" max="15851" width="15.5703125" style="1" customWidth="1"/>
    <col min="15852" max="15856" width="1.42578125" style="1"/>
    <col min="15857" max="15857" width="1.42578125" style="1" customWidth="1"/>
    <col min="15858" max="16075" width="1.42578125" style="1"/>
    <col min="16076" max="16076" width="3.7109375" style="1" customWidth="1"/>
    <col min="16077" max="16106" width="1.42578125" style="1"/>
    <col min="16107" max="16107" width="15.5703125" style="1" customWidth="1"/>
    <col min="16108" max="16112" width="1.42578125" style="1"/>
    <col min="16113" max="16113" width="1.42578125" style="1" customWidth="1"/>
    <col min="16114" max="16384" width="1.42578125" style="1"/>
  </cols>
  <sheetData>
    <row r="3" spans="1:57" x14ac:dyDescent="0.25">
      <c r="BE3" s="2" t="s">
        <v>0</v>
      </c>
    </row>
    <row r="4" spans="1:57" x14ac:dyDescent="0.25">
      <c r="BE4" s="2" t="s">
        <v>1</v>
      </c>
    </row>
    <row r="5" spans="1:57" x14ac:dyDescent="0.25">
      <c r="BE5" s="2" t="s">
        <v>2</v>
      </c>
    </row>
    <row r="7" spans="1:57" ht="18.75" x14ac:dyDescent="0.25">
      <c r="A7" s="3" t="s">
        <v>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ht="18.75" x14ac:dyDescent="0.25">
      <c r="A8" s="3" t="s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</row>
    <row r="9" spans="1:57" ht="18.75" x14ac:dyDescent="0.25">
      <c r="A9" s="3" t="s">
        <v>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ht="18.75" x14ac:dyDescent="0.25">
      <c r="A10" s="3" t="s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2" spans="1:57" s="4" customFormat="1" ht="15.75" x14ac:dyDescent="0.25">
      <c r="B12" s="5" t="s">
        <v>7</v>
      </c>
      <c r="V12" s="6" t="s">
        <v>8</v>
      </c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</row>
    <row r="13" spans="1:57" s="4" customFormat="1" ht="15.75" x14ac:dyDescent="0.25">
      <c r="B13" s="5" t="s">
        <v>9</v>
      </c>
      <c r="F13" s="8" t="s">
        <v>10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</row>
    <row r="14" spans="1:57" s="4" customFormat="1" ht="15.75" x14ac:dyDescent="0.25">
      <c r="B14" s="5" t="s">
        <v>11</v>
      </c>
      <c r="F14" s="8" t="s">
        <v>12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</row>
    <row r="15" spans="1:57" s="4" customFormat="1" ht="15.75" x14ac:dyDescent="0.25">
      <c r="B15" s="5" t="s">
        <v>13</v>
      </c>
      <c r="AC15" s="9" t="s">
        <v>14</v>
      </c>
      <c r="AD15" s="9"/>
      <c r="AE15" s="9"/>
      <c r="AF15" s="9"/>
      <c r="AG15" s="9"/>
      <c r="AH15" s="9"/>
      <c r="AI15" s="10" t="s">
        <v>15</v>
      </c>
      <c r="AJ15" s="10"/>
      <c r="AK15" s="9" t="s">
        <v>16</v>
      </c>
      <c r="AL15" s="9"/>
      <c r="AM15" s="9"/>
      <c r="AN15" s="9"/>
      <c r="AO15" s="9"/>
      <c r="AP15" s="9"/>
      <c r="AQ15" s="5" t="s">
        <v>17</v>
      </c>
    </row>
    <row r="17" spans="1:57" s="13" customFormat="1" ht="12.75" x14ac:dyDescent="0.2">
      <c r="A17" s="11" t="s">
        <v>18</v>
      </c>
      <c r="B17" s="11"/>
      <c r="C17" s="11"/>
      <c r="D17" s="11"/>
      <c r="E17" s="11"/>
      <c r="F17" s="11"/>
      <c r="G17" s="11" t="s">
        <v>19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 t="s">
        <v>20</v>
      </c>
      <c r="AI17" s="11"/>
      <c r="AJ17" s="11"/>
      <c r="AK17" s="11"/>
      <c r="AL17" s="11"/>
      <c r="AM17" s="11"/>
      <c r="AN17" s="12" t="s">
        <v>21</v>
      </c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</row>
    <row r="18" spans="1:57" s="13" customFormat="1" ht="12.75" customHeight="1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 t="s">
        <v>22</v>
      </c>
      <c r="AO18" s="14"/>
      <c r="AP18" s="14"/>
      <c r="AQ18" s="14"/>
      <c r="AR18" s="14"/>
      <c r="AS18" s="14"/>
      <c r="AT18" s="14"/>
      <c r="AU18" s="14"/>
      <c r="AV18" s="14"/>
      <c r="AW18" s="14" t="s">
        <v>23</v>
      </c>
      <c r="AX18" s="14"/>
      <c r="AY18" s="14"/>
      <c r="AZ18" s="14"/>
      <c r="BA18" s="14"/>
      <c r="BB18" s="14"/>
      <c r="BC18" s="14"/>
      <c r="BD18" s="14"/>
      <c r="BE18" s="14"/>
    </row>
    <row r="19" spans="1:57" s="13" customFormat="1" ht="15" customHeight="1" x14ac:dyDescent="0.2">
      <c r="A19" s="15" t="s">
        <v>24</v>
      </c>
      <c r="B19" s="15"/>
      <c r="C19" s="15"/>
      <c r="D19" s="15"/>
      <c r="E19" s="15"/>
      <c r="F19" s="15"/>
      <c r="G19" s="16" t="s">
        <v>25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7" t="s">
        <v>26</v>
      </c>
      <c r="AI19" s="17"/>
      <c r="AJ19" s="17"/>
      <c r="AK19" s="17"/>
      <c r="AL19" s="17"/>
      <c r="AM19" s="17"/>
      <c r="AN19" s="17" t="s">
        <v>26</v>
      </c>
      <c r="AO19" s="17"/>
      <c r="AP19" s="17"/>
      <c r="AQ19" s="17"/>
      <c r="AR19" s="17"/>
      <c r="AS19" s="17"/>
      <c r="AT19" s="17"/>
      <c r="AU19" s="17"/>
      <c r="AV19" s="17"/>
      <c r="AW19" s="17" t="s">
        <v>26</v>
      </c>
      <c r="AX19" s="17"/>
      <c r="AY19" s="17"/>
      <c r="AZ19" s="17"/>
      <c r="BA19" s="17"/>
      <c r="BB19" s="17"/>
      <c r="BC19" s="17"/>
      <c r="BD19" s="17"/>
      <c r="BE19" s="17"/>
    </row>
    <row r="20" spans="1:57" s="13" customFormat="1" ht="12.75" x14ac:dyDescent="0.2">
      <c r="A20" s="18" t="s">
        <v>27</v>
      </c>
      <c r="B20" s="19"/>
      <c r="C20" s="19"/>
      <c r="D20" s="19"/>
      <c r="E20" s="19"/>
      <c r="F20" s="20"/>
      <c r="G20" s="21" t="s">
        <v>28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2" t="s">
        <v>29</v>
      </c>
      <c r="AI20" s="23"/>
      <c r="AJ20" s="23"/>
      <c r="AK20" s="23"/>
      <c r="AL20" s="23"/>
      <c r="AM20" s="24"/>
      <c r="AN20" s="25">
        <f>SUM(AN22,AN40,AN63,AN66,AN69,AN72,AN75,AN76)</f>
        <v>2247568.5713027166</v>
      </c>
      <c r="AO20" s="26"/>
      <c r="AP20" s="26"/>
      <c r="AQ20" s="26"/>
      <c r="AR20" s="26"/>
      <c r="AS20" s="26"/>
      <c r="AT20" s="26"/>
      <c r="AU20" s="26"/>
      <c r="AV20" s="27"/>
      <c r="AW20" s="25">
        <f>SUM(AW22,AW40,AW63,AW66,AW69,AW72,AW75,AW76)</f>
        <v>2175701.9346440779</v>
      </c>
      <c r="AX20" s="26"/>
      <c r="AY20" s="26"/>
      <c r="AZ20" s="26"/>
      <c r="BA20" s="26"/>
      <c r="BB20" s="26"/>
      <c r="BC20" s="26"/>
      <c r="BD20" s="26"/>
      <c r="BE20" s="27"/>
    </row>
    <row r="21" spans="1:57" s="13" customFormat="1" ht="12.75" x14ac:dyDescent="0.2">
      <c r="A21" s="28"/>
      <c r="B21" s="29"/>
      <c r="C21" s="29"/>
      <c r="D21" s="29"/>
      <c r="E21" s="29"/>
      <c r="F21" s="30"/>
      <c r="G21" s="31" t="s">
        <v>30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2"/>
      <c r="AI21" s="33"/>
      <c r="AJ21" s="33"/>
      <c r="AK21" s="33"/>
      <c r="AL21" s="33"/>
      <c r="AM21" s="34"/>
      <c r="AN21" s="35"/>
      <c r="AO21" s="36"/>
      <c r="AP21" s="36"/>
      <c r="AQ21" s="36"/>
      <c r="AR21" s="36"/>
      <c r="AS21" s="36"/>
      <c r="AT21" s="36"/>
      <c r="AU21" s="36"/>
      <c r="AV21" s="37"/>
      <c r="AW21" s="35"/>
      <c r="AX21" s="36"/>
      <c r="AY21" s="36"/>
      <c r="AZ21" s="36"/>
      <c r="BA21" s="36"/>
      <c r="BB21" s="36"/>
      <c r="BC21" s="36"/>
      <c r="BD21" s="36"/>
      <c r="BE21" s="37"/>
    </row>
    <row r="22" spans="1:57" s="13" customFormat="1" ht="12.75" x14ac:dyDescent="0.2">
      <c r="A22" s="18" t="s">
        <v>31</v>
      </c>
      <c r="B22" s="19"/>
      <c r="C22" s="19"/>
      <c r="D22" s="19"/>
      <c r="E22" s="19"/>
      <c r="F22" s="20"/>
      <c r="G22" s="21" t="s">
        <v>32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2" t="s">
        <v>29</v>
      </c>
      <c r="AI22" s="23"/>
      <c r="AJ22" s="23"/>
      <c r="AK22" s="23"/>
      <c r="AL22" s="23"/>
      <c r="AM22" s="24"/>
      <c r="AN22" s="38">
        <v>796112.22748033353</v>
      </c>
      <c r="AO22" s="39"/>
      <c r="AP22" s="39"/>
      <c r="AQ22" s="39"/>
      <c r="AR22" s="39"/>
      <c r="AS22" s="39"/>
      <c r="AT22" s="39"/>
      <c r="AU22" s="39"/>
      <c r="AV22" s="40"/>
      <c r="AW22" s="41">
        <v>727686.9082471563</v>
      </c>
      <c r="AX22" s="42"/>
      <c r="AY22" s="42"/>
      <c r="AZ22" s="42"/>
      <c r="BA22" s="42"/>
      <c r="BB22" s="42"/>
      <c r="BC22" s="42"/>
      <c r="BD22" s="42"/>
      <c r="BE22" s="43"/>
    </row>
    <row r="23" spans="1:57" s="13" customFormat="1" ht="12.75" x14ac:dyDescent="0.2">
      <c r="A23" s="28"/>
      <c r="B23" s="29"/>
      <c r="C23" s="29"/>
      <c r="D23" s="29"/>
      <c r="E23" s="29"/>
      <c r="F23" s="30"/>
      <c r="G23" s="44" t="s">
        <v>33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32"/>
      <c r="AI23" s="33"/>
      <c r="AJ23" s="33"/>
      <c r="AK23" s="33"/>
      <c r="AL23" s="33"/>
      <c r="AM23" s="34"/>
      <c r="AN23" s="45"/>
      <c r="AO23" s="46"/>
      <c r="AP23" s="46"/>
      <c r="AQ23" s="46"/>
      <c r="AR23" s="46"/>
      <c r="AS23" s="46"/>
      <c r="AT23" s="46"/>
      <c r="AU23" s="46"/>
      <c r="AV23" s="47"/>
      <c r="AW23" s="48"/>
      <c r="AX23" s="49"/>
      <c r="AY23" s="49"/>
      <c r="AZ23" s="49"/>
      <c r="BA23" s="49"/>
      <c r="BB23" s="49"/>
      <c r="BC23" s="49"/>
      <c r="BD23" s="49"/>
      <c r="BE23" s="50"/>
    </row>
    <row r="24" spans="1:57" s="13" customFormat="1" ht="15" customHeight="1" x14ac:dyDescent="0.2">
      <c r="A24" s="51" t="s">
        <v>34</v>
      </c>
      <c r="B24" s="51"/>
      <c r="C24" s="51"/>
      <c r="D24" s="51"/>
      <c r="E24" s="51"/>
      <c r="F24" s="51"/>
      <c r="G24" s="52" t="s">
        <v>35</v>
      </c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12" t="s">
        <v>29</v>
      </c>
      <c r="AI24" s="12"/>
      <c r="AJ24" s="12"/>
      <c r="AK24" s="12"/>
      <c r="AL24" s="12"/>
      <c r="AM24" s="12"/>
      <c r="AN24" s="53">
        <f>AN25+AN27+AN28</f>
        <v>213860.71747161198</v>
      </c>
      <c r="AO24" s="53"/>
      <c r="AP24" s="53"/>
      <c r="AQ24" s="53"/>
      <c r="AR24" s="53"/>
      <c r="AS24" s="53"/>
      <c r="AT24" s="53"/>
      <c r="AU24" s="53"/>
      <c r="AV24" s="53"/>
      <c r="AW24" s="53">
        <f>AW25+AW27+AW28</f>
        <v>166438.99984999999</v>
      </c>
      <c r="AX24" s="53"/>
      <c r="AY24" s="53"/>
      <c r="AZ24" s="53"/>
      <c r="BA24" s="53"/>
      <c r="BB24" s="53"/>
      <c r="BC24" s="53"/>
      <c r="BD24" s="53"/>
      <c r="BE24" s="53"/>
    </row>
    <row r="25" spans="1:57" s="13" customFormat="1" ht="12.75" x14ac:dyDescent="0.2">
      <c r="A25" s="54" t="s">
        <v>36</v>
      </c>
      <c r="B25" s="55"/>
      <c r="C25" s="55"/>
      <c r="D25" s="55"/>
      <c r="E25" s="55"/>
      <c r="F25" s="56"/>
      <c r="G25" s="57" t="s">
        <v>37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8" t="s">
        <v>29</v>
      </c>
      <c r="AI25" s="59"/>
      <c r="AJ25" s="59"/>
      <c r="AK25" s="59"/>
      <c r="AL25" s="59"/>
      <c r="AM25" s="60"/>
      <c r="AN25" s="61">
        <v>103005.10610137986</v>
      </c>
      <c r="AO25" s="62"/>
      <c r="AP25" s="62"/>
      <c r="AQ25" s="62"/>
      <c r="AR25" s="62"/>
      <c r="AS25" s="62"/>
      <c r="AT25" s="62"/>
      <c r="AU25" s="62"/>
      <c r="AV25" s="63"/>
      <c r="AW25" s="61">
        <v>98104.491290000005</v>
      </c>
      <c r="AX25" s="62"/>
      <c r="AY25" s="62"/>
      <c r="AZ25" s="62"/>
      <c r="BA25" s="62"/>
      <c r="BB25" s="62"/>
      <c r="BC25" s="62"/>
      <c r="BD25" s="62"/>
      <c r="BE25" s="63"/>
    </row>
    <row r="26" spans="1:57" s="13" customFormat="1" ht="12.75" x14ac:dyDescent="0.2">
      <c r="A26" s="64"/>
      <c r="B26" s="65"/>
      <c r="C26" s="65"/>
      <c r="D26" s="65"/>
      <c r="E26" s="65"/>
      <c r="F26" s="66"/>
      <c r="G26" s="67" t="s">
        <v>38</v>
      </c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8"/>
      <c r="AI26" s="69"/>
      <c r="AJ26" s="69"/>
      <c r="AK26" s="69"/>
      <c r="AL26" s="69"/>
      <c r="AM26" s="70"/>
      <c r="AN26" s="71"/>
      <c r="AO26" s="72"/>
      <c r="AP26" s="72"/>
      <c r="AQ26" s="72"/>
      <c r="AR26" s="72"/>
      <c r="AS26" s="72"/>
      <c r="AT26" s="72"/>
      <c r="AU26" s="72"/>
      <c r="AV26" s="73"/>
      <c r="AW26" s="71"/>
      <c r="AX26" s="72"/>
      <c r="AY26" s="72"/>
      <c r="AZ26" s="72"/>
      <c r="BA26" s="72"/>
      <c r="BB26" s="72"/>
      <c r="BC26" s="72"/>
      <c r="BD26" s="72"/>
      <c r="BE26" s="73"/>
    </row>
    <row r="27" spans="1:57" s="13" customFormat="1" ht="15" customHeight="1" x14ac:dyDescent="0.2">
      <c r="A27" s="74" t="s">
        <v>39</v>
      </c>
      <c r="B27" s="74"/>
      <c r="C27" s="74"/>
      <c r="D27" s="74"/>
      <c r="E27" s="74"/>
      <c r="F27" s="74"/>
      <c r="G27" s="75" t="s">
        <v>40</v>
      </c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6" t="s">
        <v>29</v>
      </c>
      <c r="AI27" s="76"/>
      <c r="AJ27" s="76"/>
      <c r="AK27" s="76"/>
      <c r="AL27" s="76"/>
      <c r="AM27" s="76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</row>
    <row r="28" spans="1:57" s="13" customFormat="1" ht="12.75" x14ac:dyDescent="0.2">
      <c r="A28" s="54" t="s">
        <v>41</v>
      </c>
      <c r="B28" s="55"/>
      <c r="C28" s="55"/>
      <c r="D28" s="55"/>
      <c r="E28" s="55"/>
      <c r="F28" s="56"/>
      <c r="G28" s="57" t="s">
        <v>42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8" t="s">
        <v>29</v>
      </c>
      <c r="AI28" s="59"/>
      <c r="AJ28" s="59"/>
      <c r="AK28" s="59"/>
      <c r="AL28" s="59"/>
      <c r="AM28" s="60"/>
      <c r="AN28" s="61">
        <v>110855.61137023213</v>
      </c>
      <c r="AO28" s="62"/>
      <c r="AP28" s="62"/>
      <c r="AQ28" s="62"/>
      <c r="AR28" s="62"/>
      <c r="AS28" s="62"/>
      <c r="AT28" s="62"/>
      <c r="AU28" s="62"/>
      <c r="AV28" s="63"/>
      <c r="AW28" s="61">
        <v>68334.508559999987</v>
      </c>
      <c r="AX28" s="62"/>
      <c r="AY28" s="62"/>
      <c r="AZ28" s="62"/>
      <c r="BA28" s="62"/>
      <c r="BB28" s="62"/>
      <c r="BC28" s="62"/>
      <c r="BD28" s="62"/>
      <c r="BE28" s="63"/>
    </row>
    <row r="29" spans="1:57" s="13" customFormat="1" ht="12.75" x14ac:dyDescent="0.2">
      <c r="A29" s="78"/>
      <c r="B29" s="79"/>
      <c r="C29" s="79"/>
      <c r="D29" s="79"/>
      <c r="E29" s="79"/>
      <c r="F29" s="80"/>
      <c r="G29" s="75" t="s">
        <v>43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81"/>
      <c r="AI29" s="82"/>
      <c r="AJ29" s="82"/>
      <c r="AK29" s="82"/>
      <c r="AL29" s="82"/>
      <c r="AM29" s="83"/>
      <c r="AN29" s="84"/>
      <c r="AO29" s="85"/>
      <c r="AP29" s="85"/>
      <c r="AQ29" s="85"/>
      <c r="AR29" s="85"/>
      <c r="AS29" s="85"/>
      <c r="AT29" s="85"/>
      <c r="AU29" s="85"/>
      <c r="AV29" s="86"/>
      <c r="AW29" s="84"/>
      <c r="AX29" s="85"/>
      <c r="AY29" s="85"/>
      <c r="AZ29" s="85"/>
      <c r="BA29" s="85"/>
      <c r="BB29" s="85"/>
      <c r="BC29" s="85"/>
      <c r="BD29" s="85"/>
      <c r="BE29" s="86"/>
    </row>
    <row r="30" spans="1:57" s="13" customFormat="1" ht="12.75" x14ac:dyDescent="0.2">
      <c r="A30" s="78"/>
      <c r="B30" s="79"/>
      <c r="C30" s="79"/>
      <c r="D30" s="79"/>
      <c r="E30" s="79"/>
      <c r="F30" s="80"/>
      <c r="G30" s="75" t="s">
        <v>44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81"/>
      <c r="AI30" s="82"/>
      <c r="AJ30" s="82"/>
      <c r="AK30" s="82"/>
      <c r="AL30" s="82"/>
      <c r="AM30" s="83"/>
      <c r="AN30" s="84"/>
      <c r="AO30" s="85"/>
      <c r="AP30" s="85"/>
      <c r="AQ30" s="85"/>
      <c r="AR30" s="85"/>
      <c r="AS30" s="85"/>
      <c r="AT30" s="85"/>
      <c r="AU30" s="85"/>
      <c r="AV30" s="86"/>
      <c r="AW30" s="84"/>
      <c r="AX30" s="85"/>
      <c r="AY30" s="85"/>
      <c r="AZ30" s="85"/>
      <c r="BA30" s="85"/>
      <c r="BB30" s="85"/>
      <c r="BC30" s="85"/>
      <c r="BD30" s="85"/>
      <c r="BE30" s="86"/>
    </row>
    <row r="31" spans="1:57" s="13" customFormat="1" ht="12.75" x14ac:dyDescent="0.2">
      <c r="A31" s="64"/>
      <c r="B31" s="65"/>
      <c r="C31" s="65"/>
      <c r="D31" s="65"/>
      <c r="E31" s="65"/>
      <c r="F31" s="66"/>
      <c r="G31" s="67" t="s">
        <v>45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8"/>
      <c r="AI31" s="69"/>
      <c r="AJ31" s="69"/>
      <c r="AK31" s="69"/>
      <c r="AL31" s="69"/>
      <c r="AM31" s="70"/>
      <c r="AN31" s="71"/>
      <c r="AO31" s="72"/>
      <c r="AP31" s="72"/>
      <c r="AQ31" s="72"/>
      <c r="AR31" s="72"/>
      <c r="AS31" s="72"/>
      <c r="AT31" s="72"/>
      <c r="AU31" s="72"/>
      <c r="AV31" s="73"/>
      <c r="AW31" s="71"/>
      <c r="AX31" s="72"/>
      <c r="AY31" s="72"/>
      <c r="AZ31" s="72"/>
      <c r="BA31" s="72"/>
      <c r="BB31" s="72"/>
      <c r="BC31" s="72"/>
      <c r="BD31" s="72"/>
      <c r="BE31" s="73"/>
    </row>
    <row r="32" spans="1:57" s="13" customFormat="1" ht="15" customHeight="1" x14ac:dyDescent="0.2">
      <c r="A32" s="74" t="s">
        <v>46</v>
      </c>
      <c r="B32" s="74"/>
      <c r="C32" s="74"/>
      <c r="D32" s="74"/>
      <c r="E32" s="74"/>
      <c r="F32" s="74"/>
      <c r="G32" s="75" t="s">
        <v>40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6" t="s">
        <v>29</v>
      </c>
      <c r="AI32" s="76"/>
      <c r="AJ32" s="76"/>
      <c r="AK32" s="76"/>
      <c r="AL32" s="76"/>
      <c r="AM32" s="76"/>
      <c r="AN32" s="87">
        <v>64180.309341801847</v>
      </c>
      <c r="AO32" s="87"/>
      <c r="AP32" s="87"/>
      <c r="AQ32" s="87"/>
      <c r="AR32" s="87"/>
      <c r="AS32" s="87"/>
      <c r="AT32" s="87"/>
      <c r="AU32" s="87"/>
      <c r="AV32" s="87"/>
      <c r="AW32" s="87">
        <v>53398.268409999997</v>
      </c>
      <c r="AX32" s="87"/>
      <c r="AY32" s="87"/>
      <c r="AZ32" s="87"/>
      <c r="BA32" s="87"/>
      <c r="BB32" s="87"/>
      <c r="BC32" s="87"/>
      <c r="BD32" s="87"/>
      <c r="BE32" s="87"/>
    </row>
    <row r="33" spans="1:57" s="13" customFormat="1" ht="30.75" customHeight="1" x14ac:dyDescent="0.2">
      <c r="A33" s="88" t="s">
        <v>47</v>
      </c>
      <c r="B33" s="88"/>
      <c r="C33" s="88"/>
      <c r="D33" s="88"/>
      <c r="E33" s="88"/>
      <c r="F33" s="88"/>
      <c r="G33" s="89" t="s">
        <v>48</v>
      </c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90" t="s">
        <v>29</v>
      </c>
      <c r="AI33" s="90"/>
      <c r="AJ33" s="90"/>
      <c r="AK33" s="90"/>
      <c r="AL33" s="90"/>
      <c r="AM33" s="90"/>
      <c r="AN33" s="91">
        <v>475628.59873272799</v>
      </c>
      <c r="AO33" s="91"/>
      <c r="AP33" s="91"/>
      <c r="AQ33" s="91"/>
      <c r="AR33" s="91"/>
      <c r="AS33" s="91"/>
      <c r="AT33" s="91"/>
      <c r="AU33" s="91"/>
      <c r="AV33" s="91"/>
      <c r="AW33" s="91">
        <v>477865.95129999996</v>
      </c>
      <c r="AX33" s="91"/>
      <c r="AY33" s="91"/>
      <c r="AZ33" s="91"/>
      <c r="BA33" s="91"/>
      <c r="BB33" s="91"/>
      <c r="BC33" s="91"/>
      <c r="BD33" s="91"/>
      <c r="BE33" s="91"/>
    </row>
    <row r="34" spans="1:57" s="13" customFormat="1" ht="15" customHeight="1" x14ac:dyDescent="0.2">
      <c r="A34" s="51" t="s">
        <v>49</v>
      </c>
      <c r="B34" s="51"/>
      <c r="C34" s="51"/>
      <c r="D34" s="51"/>
      <c r="E34" s="51"/>
      <c r="F34" s="51"/>
      <c r="G34" s="52" t="s">
        <v>40</v>
      </c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12" t="s">
        <v>29</v>
      </c>
      <c r="AI34" s="12"/>
      <c r="AJ34" s="12"/>
      <c r="AK34" s="12"/>
      <c r="AL34" s="12"/>
      <c r="AM34" s="1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</row>
    <row r="35" spans="1:57" s="13" customFormat="1" ht="12.75" x14ac:dyDescent="0.2">
      <c r="A35" s="54" t="s">
        <v>50</v>
      </c>
      <c r="B35" s="55"/>
      <c r="C35" s="55"/>
      <c r="D35" s="55"/>
      <c r="E35" s="55"/>
      <c r="F35" s="56"/>
      <c r="G35" s="57" t="s">
        <v>51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8" t="s">
        <v>29</v>
      </c>
      <c r="AI35" s="59"/>
      <c r="AJ35" s="59"/>
      <c r="AK35" s="59"/>
      <c r="AL35" s="59"/>
      <c r="AM35" s="60"/>
      <c r="AN35" s="93">
        <v>106622.91127599345</v>
      </c>
      <c r="AO35" s="94"/>
      <c r="AP35" s="94"/>
      <c r="AQ35" s="94"/>
      <c r="AR35" s="94"/>
      <c r="AS35" s="94"/>
      <c r="AT35" s="94"/>
      <c r="AU35" s="94"/>
      <c r="AV35" s="95"/>
      <c r="AW35" s="93">
        <v>83381.95709715641</v>
      </c>
      <c r="AX35" s="94"/>
      <c r="AY35" s="94"/>
      <c r="AZ35" s="94"/>
      <c r="BA35" s="94"/>
      <c r="BB35" s="94"/>
      <c r="BC35" s="94"/>
      <c r="BD35" s="94"/>
      <c r="BE35" s="95"/>
    </row>
    <row r="36" spans="1:57" s="13" customFormat="1" ht="12.75" x14ac:dyDescent="0.2">
      <c r="A36" s="64"/>
      <c r="B36" s="65"/>
      <c r="C36" s="65"/>
      <c r="D36" s="65"/>
      <c r="E36" s="65"/>
      <c r="F36" s="66"/>
      <c r="G36" s="67" t="s">
        <v>52</v>
      </c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8"/>
      <c r="AI36" s="69"/>
      <c r="AJ36" s="69"/>
      <c r="AK36" s="69"/>
      <c r="AL36" s="69"/>
      <c r="AM36" s="70"/>
      <c r="AN36" s="96"/>
      <c r="AO36" s="97"/>
      <c r="AP36" s="97"/>
      <c r="AQ36" s="97"/>
      <c r="AR36" s="97"/>
      <c r="AS36" s="97"/>
      <c r="AT36" s="97"/>
      <c r="AU36" s="97"/>
      <c r="AV36" s="98"/>
      <c r="AW36" s="96"/>
      <c r="AX36" s="97"/>
      <c r="AY36" s="97"/>
      <c r="AZ36" s="97"/>
      <c r="BA36" s="97"/>
      <c r="BB36" s="97"/>
      <c r="BC36" s="97"/>
      <c r="BD36" s="97"/>
      <c r="BE36" s="98"/>
    </row>
    <row r="37" spans="1:57" s="13" customFormat="1" ht="12.75" x14ac:dyDescent="0.2">
      <c r="A37" s="51" t="s">
        <v>53</v>
      </c>
      <c r="B37" s="51"/>
      <c r="C37" s="51"/>
      <c r="D37" s="51"/>
      <c r="E37" s="51"/>
      <c r="F37" s="51"/>
      <c r="G37" s="52" t="s">
        <v>54</v>
      </c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12" t="s">
        <v>29</v>
      </c>
      <c r="AI37" s="12"/>
      <c r="AJ37" s="12"/>
      <c r="AK37" s="12"/>
      <c r="AL37" s="12"/>
      <c r="AM37" s="12"/>
      <c r="AN37" s="99">
        <v>947.22773637289015</v>
      </c>
      <c r="AO37" s="99"/>
      <c r="AP37" s="99"/>
      <c r="AQ37" s="99"/>
      <c r="AR37" s="99"/>
      <c r="AS37" s="99"/>
      <c r="AT37" s="99"/>
      <c r="AU37" s="99"/>
      <c r="AV37" s="99"/>
      <c r="AW37" s="99">
        <v>3207.4388799999997</v>
      </c>
      <c r="AX37" s="99"/>
      <c r="AY37" s="99"/>
      <c r="AZ37" s="99"/>
      <c r="BA37" s="99"/>
      <c r="BB37" s="99"/>
      <c r="BC37" s="99"/>
      <c r="BD37" s="99"/>
      <c r="BE37" s="99"/>
    </row>
    <row r="38" spans="1:57" s="13" customFormat="1" ht="12.75" x14ac:dyDescent="0.2">
      <c r="A38" s="54" t="s">
        <v>55</v>
      </c>
      <c r="B38" s="55"/>
      <c r="C38" s="55"/>
      <c r="D38" s="55"/>
      <c r="E38" s="55"/>
      <c r="F38" s="56"/>
      <c r="G38" s="57" t="s">
        <v>56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8" t="s">
        <v>29</v>
      </c>
      <c r="AI38" s="59"/>
      <c r="AJ38" s="59"/>
      <c r="AK38" s="59"/>
      <c r="AL38" s="59"/>
      <c r="AM38" s="60"/>
      <c r="AN38" s="100">
        <f>AN35-AN37</f>
        <v>105675.68353962056</v>
      </c>
      <c r="AO38" s="101"/>
      <c r="AP38" s="101"/>
      <c r="AQ38" s="101"/>
      <c r="AR38" s="101"/>
      <c r="AS38" s="101"/>
      <c r="AT38" s="101"/>
      <c r="AU38" s="101"/>
      <c r="AV38" s="102"/>
      <c r="AW38" s="100">
        <f>AW35-AW37</f>
        <v>80174.518217156408</v>
      </c>
      <c r="AX38" s="101"/>
      <c r="AY38" s="101"/>
      <c r="AZ38" s="101"/>
      <c r="BA38" s="101"/>
      <c r="BB38" s="101"/>
      <c r="BC38" s="101"/>
      <c r="BD38" s="101"/>
      <c r="BE38" s="102"/>
    </row>
    <row r="39" spans="1:57" s="13" customFormat="1" ht="12" customHeight="1" x14ac:dyDescent="0.2">
      <c r="A39" s="64"/>
      <c r="B39" s="65"/>
      <c r="C39" s="65"/>
      <c r="D39" s="65"/>
      <c r="E39" s="65"/>
      <c r="F39" s="66"/>
      <c r="G39" s="67" t="s">
        <v>57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8"/>
      <c r="AI39" s="69"/>
      <c r="AJ39" s="69"/>
      <c r="AK39" s="69"/>
      <c r="AL39" s="69"/>
      <c r="AM39" s="70"/>
      <c r="AN39" s="103"/>
      <c r="AO39" s="104"/>
      <c r="AP39" s="104"/>
      <c r="AQ39" s="104"/>
      <c r="AR39" s="104"/>
      <c r="AS39" s="104"/>
      <c r="AT39" s="104"/>
      <c r="AU39" s="104"/>
      <c r="AV39" s="105"/>
      <c r="AW39" s="103"/>
      <c r="AX39" s="104"/>
      <c r="AY39" s="104"/>
      <c r="AZ39" s="104"/>
      <c r="BA39" s="104"/>
      <c r="BB39" s="104"/>
      <c r="BC39" s="104"/>
      <c r="BD39" s="104"/>
      <c r="BE39" s="105"/>
    </row>
    <row r="40" spans="1:57" s="13" customFormat="1" ht="12.75" x14ac:dyDescent="0.2">
      <c r="A40" s="18" t="s">
        <v>58</v>
      </c>
      <c r="B40" s="19"/>
      <c r="C40" s="19"/>
      <c r="D40" s="19"/>
      <c r="E40" s="19"/>
      <c r="F40" s="20"/>
      <c r="G40" s="21" t="s">
        <v>59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2" t="s">
        <v>29</v>
      </c>
      <c r="AI40" s="23"/>
      <c r="AJ40" s="23"/>
      <c r="AK40" s="23"/>
      <c r="AL40" s="23"/>
      <c r="AM40" s="24"/>
      <c r="AN40" s="38">
        <v>440165.63981440541</v>
      </c>
      <c r="AO40" s="39"/>
      <c r="AP40" s="39"/>
      <c r="AQ40" s="39"/>
      <c r="AR40" s="39"/>
      <c r="AS40" s="39"/>
      <c r="AT40" s="39"/>
      <c r="AU40" s="39"/>
      <c r="AV40" s="40"/>
      <c r="AW40" s="38">
        <v>433098.19759223203</v>
      </c>
      <c r="AX40" s="39"/>
      <c r="AY40" s="39"/>
      <c r="AZ40" s="39"/>
      <c r="BA40" s="39"/>
      <c r="BB40" s="39"/>
      <c r="BC40" s="39"/>
      <c r="BD40" s="39"/>
      <c r="BE40" s="40"/>
    </row>
    <row r="41" spans="1:57" s="13" customFormat="1" ht="12.75" x14ac:dyDescent="0.2">
      <c r="A41" s="28"/>
      <c r="B41" s="29"/>
      <c r="C41" s="29"/>
      <c r="D41" s="29"/>
      <c r="E41" s="29"/>
      <c r="F41" s="30"/>
      <c r="G41" s="44" t="s">
        <v>60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32"/>
      <c r="AI41" s="33"/>
      <c r="AJ41" s="33"/>
      <c r="AK41" s="33"/>
      <c r="AL41" s="33"/>
      <c r="AM41" s="34"/>
      <c r="AN41" s="45"/>
      <c r="AO41" s="46"/>
      <c r="AP41" s="46"/>
      <c r="AQ41" s="46"/>
      <c r="AR41" s="46"/>
      <c r="AS41" s="46"/>
      <c r="AT41" s="46"/>
      <c r="AU41" s="46"/>
      <c r="AV41" s="47"/>
      <c r="AW41" s="45"/>
      <c r="AX41" s="46"/>
      <c r="AY41" s="46"/>
      <c r="AZ41" s="46"/>
      <c r="BA41" s="46"/>
      <c r="BB41" s="46"/>
      <c r="BC41" s="46"/>
      <c r="BD41" s="46"/>
      <c r="BE41" s="47"/>
    </row>
    <row r="42" spans="1:57" s="13" customFormat="1" ht="15" customHeight="1" x14ac:dyDescent="0.2">
      <c r="A42" s="51" t="s">
        <v>61</v>
      </c>
      <c r="B42" s="51"/>
      <c r="C42" s="51"/>
      <c r="D42" s="51"/>
      <c r="E42" s="51"/>
      <c r="F42" s="51"/>
      <c r="G42" s="52" t="s">
        <v>62</v>
      </c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12" t="s">
        <v>29</v>
      </c>
      <c r="AI42" s="12"/>
      <c r="AJ42" s="12"/>
      <c r="AK42" s="12"/>
      <c r="AL42" s="12"/>
      <c r="AM42" s="12"/>
      <c r="AN42" s="99">
        <v>45177.328317499392</v>
      </c>
      <c r="AO42" s="99"/>
      <c r="AP42" s="99"/>
      <c r="AQ42" s="99"/>
      <c r="AR42" s="99"/>
      <c r="AS42" s="99"/>
      <c r="AT42" s="99"/>
      <c r="AU42" s="99"/>
      <c r="AV42" s="99"/>
      <c r="AW42" s="99">
        <v>41961.713069999998</v>
      </c>
      <c r="AX42" s="99"/>
      <c r="AY42" s="99"/>
      <c r="AZ42" s="99"/>
      <c r="BA42" s="99"/>
      <c r="BB42" s="99"/>
      <c r="BC42" s="99"/>
      <c r="BD42" s="99"/>
      <c r="BE42" s="99"/>
    </row>
    <row r="43" spans="1:57" s="13" customFormat="1" ht="12.75" x14ac:dyDescent="0.2">
      <c r="A43" s="54" t="s">
        <v>63</v>
      </c>
      <c r="B43" s="55"/>
      <c r="C43" s="55"/>
      <c r="D43" s="55"/>
      <c r="E43" s="55"/>
      <c r="F43" s="56"/>
      <c r="G43" s="57" t="s">
        <v>64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8" t="s">
        <v>29</v>
      </c>
      <c r="AI43" s="59"/>
      <c r="AJ43" s="59"/>
      <c r="AK43" s="59"/>
      <c r="AL43" s="59"/>
      <c r="AM43" s="60"/>
      <c r="AN43" s="100"/>
      <c r="AO43" s="101"/>
      <c r="AP43" s="101"/>
      <c r="AQ43" s="101"/>
      <c r="AR43" s="101"/>
      <c r="AS43" s="101"/>
      <c r="AT43" s="101"/>
      <c r="AU43" s="101"/>
      <c r="AV43" s="102"/>
      <c r="AW43" s="100"/>
      <c r="AX43" s="101"/>
      <c r="AY43" s="101"/>
      <c r="AZ43" s="101"/>
      <c r="BA43" s="101"/>
      <c r="BB43" s="101"/>
      <c r="BC43" s="101"/>
      <c r="BD43" s="101"/>
      <c r="BE43" s="102"/>
    </row>
    <row r="44" spans="1:57" s="13" customFormat="1" ht="12.75" x14ac:dyDescent="0.2">
      <c r="A44" s="64"/>
      <c r="B44" s="65"/>
      <c r="C44" s="65"/>
      <c r="D44" s="65"/>
      <c r="E44" s="65"/>
      <c r="F44" s="66"/>
      <c r="G44" s="67" t="s">
        <v>65</v>
      </c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8"/>
      <c r="AI44" s="69"/>
      <c r="AJ44" s="69"/>
      <c r="AK44" s="69"/>
      <c r="AL44" s="69"/>
      <c r="AM44" s="70"/>
      <c r="AN44" s="103"/>
      <c r="AO44" s="104"/>
      <c r="AP44" s="104"/>
      <c r="AQ44" s="104"/>
      <c r="AR44" s="104"/>
      <c r="AS44" s="104"/>
      <c r="AT44" s="104"/>
      <c r="AU44" s="104"/>
      <c r="AV44" s="105"/>
      <c r="AW44" s="103"/>
      <c r="AX44" s="104"/>
      <c r="AY44" s="104"/>
      <c r="AZ44" s="104"/>
      <c r="BA44" s="104"/>
      <c r="BB44" s="104"/>
      <c r="BC44" s="104"/>
      <c r="BD44" s="104"/>
      <c r="BE44" s="105"/>
    </row>
    <row r="45" spans="1:57" s="13" customFormat="1" ht="15" customHeight="1" x14ac:dyDescent="0.2">
      <c r="A45" s="51" t="s">
        <v>66</v>
      </c>
      <c r="B45" s="51"/>
      <c r="C45" s="51"/>
      <c r="D45" s="51"/>
      <c r="E45" s="51"/>
      <c r="F45" s="51"/>
      <c r="G45" s="52" t="s">
        <v>67</v>
      </c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12" t="s">
        <v>29</v>
      </c>
      <c r="AI45" s="12"/>
      <c r="AJ45" s="12"/>
      <c r="AK45" s="12"/>
      <c r="AL45" s="12"/>
      <c r="AM45" s="12"/>
      <c r="AN45" s="99">
        <v>113936.10705356495</v>
      </c>
      <c r="AO45" s="99"/>
      <c r="AP45" s="99"/>
      <c r="AQ45" s="99"/>
      <c r="AR45" s="99"/>
      <c r="AS45" s="99"/>
      <c r="AT45" s="99"/>
      <c r="AU45" s="99"/>
      <c r="AV45" s="99"/>
      <c r="AW45" s="99">
        <v>128763.22051000001</v>
      </c>
      <c r="AX45" s="99"/>
      <c r="AY45" s="99"/>
      <c r="AZ45" s="99"/>
      <c r="BA45" s="99"/>
      <c r="BB45" s="99"/>
      <c r="BC45" s="99"/>
      <c r="BD45" s="99"/>
      <c r="BE45" s="99"/>
    </row>
    <row r="46" spans="1:57" s="13" customFormat="1" ht="12.75" x14ac:dyDescent="0.2">
      <c r="A46" s="88" t="s">
        <v>68</v>
      </c>
      <c r="B46" s="88"/>
      <c r="C46" s="88"/>
      <c r="D46" s="88"/>
      <c r="E46" s="88"/>
      <c r="F46" s="88"/>
      <c r="G46" s="89" t="s">
        <v>69</v>
      </c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90" t="s">
        <v>29</v>
      </c>
      <c r="AI46" s="90"/>
      <c r="AJ46" s="90"/>
      <c r="AK46" s="90"/>
      <c r="AL46" s="90"/>
      <c r="AM46" s="90"/>
      <c r="AN46" s="106">
        <v>132700.37904643113</v>
      </c>
      <c r="AO46" s="106"/>
      <c r="AP46" s="106"/>
      <c r="AQ46" s="106"/>
      <c r="AR46" s="106"/>
      <c r="AS46" s="106"/>
      <c r="AT46" s="106"/>
      <c r="AU46" s="106"/>
      <c r="AV46" s="106"/>
      <c r="AW46" s="106">
        <v>139831.84563</v>
      </c>
      <c r="AX46" s="106"/>
      <c r="AY46" s="106"/>
      <c r="AZ46" s="106"/>
      <c r="BA46" s="106"/>
      <c r="BB46" s="106"/>
      <c r="BC46" s="106"/>
      <c r="BD46" s="106"/>
      <c r="BE46" s="106"/>
    </row>
    <row r="47" spans="1:57" s="13" customFormat="1" ht="12.75" x14ac:dyDescent="0.2">
      <c r="A47" s="51" t="s">
        <v>70</v>
      </c>
      <c r="B47" s="51"/>
      <c r="C47" s="51"/>
      <c r="D47" s="51"/>
      <c r="E47" s="51"/>
      <c r="F47" s="51"/>
      <c r="G47" s="52" t="s">
        <v>71</v>
      </c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12" t="s">
        <v>29</v>
      </c>
      <c r="AI47" s="12"/>
      <c r="AJ47" s="12"/>
      <c r="AK47" s="12"/>
      <c r="AL47" s="12"/>
      <c r="AM47" s="12"/>
      <c r="AN47" s="99">
        <v>79277.122635560081</v>
      </c>
      <c r="AO47" s="99"/>
      <c r="AP47" s="99"/>
      <c r="AQ47" s="99"/>
      <c r="AR47" s="99"/>
      <c r="AS47" s="99"/>
      <c r="AT47" s="99"/>
      <c r="AU47" s="99"/>
      <c r="AV47" s="99"/>
      <c r="AW47" s="99">
        <v>39256.6908973424</v>
      </c>
      <c r="AX47" s="99"/>
      <c r="AY47" s="99"/>
      <c r="AZ47" s="99"/>
      <c r="BA47" s="99"/>
      <c r="BB47" s="99"/>
      <c r="BC47" s="99"/>
      <c r="BD47" s="99"/>
      <c r="BE47" s="99"/>
    </row>
    <row r="48" spans="1:57" s="13" customFormat="1" ht="12.75" x14ac:dyDescent="0.2">
      <c r="A48" s="51" t="s">
        <v>72</v>
      </c>
      <c r="B48" s="51"/>
      <c r="C48" s="51"/>
      <c r="D48" s="51"/>
      <c r="E48" s="51"/>
      <c r="F48" s="51"/>
      <c r="G48" s="52" t="s">
        <v>73</v>
      </c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12" t="s">
        <v>29</v>
      </c>
      <c r="AI48" s="12"/>
      <c r="AJ48" s="12"/>
      <c r="AK48" s="12"/>
      <c r="AL48" s="12"/>
      <c r="AM48" s="12"/>
      <c r="AN48" s="99">
        <v>67328.121428016457</v>
      </c>
      <c r="AO48" s="99"/>
      <c r="AP48" s="99"/>
      <c r="AQ48" s="99"/>
      <c r="AR48" s="99"/>
      <c r="AS48" s="99"/>
      <c r="AT48" s="99"/>
      <c r="AU48" s="99"/>
      <c r="AV48" s="99"/>
      <c r="AW48" s="99">
        <v>79549.002462478311</v>
      </c>
      <c r="AX48" s="99"/>
      <c r="AY48" s="99"/>
      <c r="AZ48" s="99"/>
      <c r="BA48" s="99"/>
      <c r="BB48" s="99"/>
      <c r="BC48" s="99"/>
      <c r="BD48" s="99"/>
      <c r="BE48" s="99"/>
    </row>
    <row r="49" spans="1:57" s="13" customFormat="1" ht="12.75" x14ac:dyDescent="0.2">
      <c r="A49" s="54" t="s">
        <v>74</v>
      </c>
      <c r="B49" s="55"/>
      <c r="C49" s="55"/>
      <c r="D49" s="55"/>
      <c r="E49" s="55"/>
      <c r="F49" s="56"/>
      <c r="G49" s="57" t="s">
        <v>75</v>
      </c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8" t="s">
        <v>29</v>
      </c>
      <c r="AI49" s="59"/>
      <c r="AJ49" s="59"/>
      <c r="AK49" s="59"/>
      <c r="AL49" s="59"/>
      <c r="AM49" s="60"/>
      <c r="AN49" s="61">
        <v>1746.5813333333299</v>
      </c>
      <c r="AO49" s="62"/>
      <c r="AP49" s="62"/>
      <c r="AQ49" s="62"/>
      <c r="AR49" s="62"/>
      <c r="AS49" s="62"/>
      <c r="AT49" s="62"/>
      <c r="AU49" s="62"/>
      <c r="AV49" s="63"/>
      <c r="AW49" s="61">
        <v>3735.7250224113468</v>
      </c>
      <c r="AX49" s="62"/>
      <c r="AY49" s="62"/>
      <c r="AZ49" s="62"/>
      <c r="BA49" s="62"/>
      <c r="BB49" s="62"/>
      <c r="BC49" s="62"/>
      <c r="BD49" s="62"/>
      <c r="BE49" s="63"/>
    </row>
    <row r="50" spans="1:57" s="13" customFormat="1" ht="12.75" x14ac:dyDescent="0.2">
      <c r="A50" s="78"/>
      <c r="B50" s="79"/>
      <c r="C50" s="79"/>
      <c r="D50" s="79"/>
      <c r="E50" s="79"/>
      <c r="F50" s="80"/>
      <c r="G50" s="75" t="s">
        <v>76</v>
      </c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81"/>
      <c r="AI50" s="82"/>
      <c r="AJ50" s="82"/>
      <c r="AK50" s="82"/>
      <c r="AL50" s="82"/>
      <c r="AM50" s="83"/>
      <c r="AN50" s="84"/>
      <c r="AO50" s="85"/>
      <c r="AP50" s="85"/>
      <c r="AQ50" s="85"/>
      <c r="AR50" s="85"/>
      <c r="AS50" s="85"/>
      <c r="AT50" s="85"/>
      <c r="AU50" s="85"/>
      <c r="AV50" s="86"/>
      <c r="AW50" s="84"/>
      <c r="AX50" s="85"/>
      <c r="AY50" s="85"/>
      <c r="AZ50" s="85"/>
      <c r="BA50" s="85"/>
      <c r="BB50" s="85"/>
      <c r="BC50" s="85"/>
      <c r="BD50" s="85"/>
      <c r="BE50" s="86"/>
    </row>
    <row r="51" spans="1:57" s="13" customFormat="1" ht="12.75" x14ac:dyDescent="0.2">
      <c r="A51" s="78"/>
      <c r="B51" s="79"/>
      <c r="C51" s="79"/>
      <c r="D51" s="79"/>
      <c r="E51" s="79"/>
      <c r="F51" s="80"/>
      <c r="G51" s="75" t="s">
        <v>77</v>
      </c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81"/>
      <c r="AI51" s="82"/>
      <c r="AJ51" s="82"/>
      <c r="AK51" s="82"/>
      <c r="AL51" s="82"/>
      <c r="AM51" s="83"/>
      <c r="AN51" s="84"/>
      <c r="AO51" s="85"/>
      <c r="AP51" s="85"/>
      <c r="AQ51" s="85"/>
      <c r="AR51" s="85"/>
      <c r="AS51" s="85"/>
      <c r="AT51" s="85"/>
      <c r="AU51" s="85"/>
      <c r="AV51" s="86"/>
      <c r="AW51" s="84"/>
      <c r="AX51" s="85"/>
      <c r="AY51" s="85"/>
      <c r="AZ51" s="85"/>
      <c r="BA51" s="85"/>
      <c r="BB51" s="85"/>
      <c r="BC51" s="85"/>
      <c r="BD51" s="85"/>
      <c r="BE51" s="86"/>
    </row>
    <row r="52" spans="1:57" s="13" customFormat="1" ht="12.75" x14ac:dyDescent="0.2">
      <c r="A52" s="64"/>
      <c r="B52" s="65"/>
      <c r="C52" s="65"/>
      <c r="D52" s="65"/>
      <c r="E52" s="65"/>
      <c r="F52" s="66"/>
      <c r="G52" s="67" t="s">
        <v>78</v>
      </c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8"/>
      <c r="AI52" s="69"/>
      <c r="AJ52" s="69"/>
      <c r="AK52" s="69"/>
      <c r="AL52" s="69"/>
      <c r="AM52" s="70"/>
      <c r="AN52" s="71"/>
      <c r="AO52" s="72"/>
      <c r="AP52" s="72"/>
      <c r="AQ52" s="72"/>
      <c r="AR52" s="72"/>
      <c r="AS52" s="72"/>
      <c r="AT52" s="72"/>
      <c r="AU52" s="72"/>
      <c r="AV52" s="73"/>
      <c r="AW52" s="71"/>
      <c r="AX52" s="72"/>
      <c r="AY52" s="72"/>
      <c r="AZ52" s="72"/>
      <c r="BA52" s="72"/>
      <c r="BB52" s="72"/>
      <c r="BC52" s="72"/>
      <c r="BD52" s="72"/>
      <c r="BE52" s="73"/>
    </row>
    <row r="53" spans="1:57" s="13" customFormat="1" ht="12.75" x14ac:dyDescent="0.2">
      <c r="A53" s="107" t="s">
        <v>79</v>
      </c>
      <c r="B53" s="108"/>
      <c r="C53" s="108"/>
      <c r="D53" s="108"/>
      <c r="E53" s="108"/>
      <c r="F53" s="109"/>
      <c r="G53" s="110" t="s">
        <v>80</v>
      </c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1" t="s">
        <v>81</v>
      </c>
      <c r="AI53" s="112"/>
      <c r="AJ53" s="112"/>
      <c r="AK53" s="112"/>
      <c r="AL53" s="112"/>
      <c r="AM53" s="113"/>
      <c r="AN53" s="114"/>
      <c r="AO53" s="115"/>
      <c r="AP53" s="115"/>
      <c r="AQ53" s="115"/>
      <c r="AR53" s="115"/>
      <c r="AS53" s="115"/>
      <c r="AT53" s="115"/>
      <c r="AU53" s="115"/>
      <c r="AV53" s="116"/>
      <c r="AW53" s="114">
        <v>286</v>
      </c>
      <c r="AX53" s="115"/>
      <c r="AY53" s="115"/>
      <c r="AZ53" s="115"/>
      <c r="BA53" s="115"/>
      <c r="BB53" s="115"/>
      <c r="BC53" s="115"/>
      <c r="BD53" s="115"/>
      <c r="BE53" s="116"/>
    </row>
    <row r="54" spans="1:57" s="13" customFormat="1" ht="12.75" x14ac:dyDescent="0.2">
      <c r="A54" s="117"/>
      <c r="B54" s="118"/>
      <c r="C54" s="118"/>
      <c r="D54" s="118"/>
      <c r="E54" s="118"/>
      <c r="F54" s="119"/>
      <c r="G54" s="120" t="s">
        <v>82</v>
      </c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1"/>
      <c r="AI54" s="122"/>
      <c r="AJ54" s="122"/>
      <c r="AK54" s="122"/>
      <c r="AL54" s="122"/>
      <c r="AM54" s="123"/>
      <c r="AN54" s="124"/>
      <c r="AO54" s="125"/>
      <c r="AP54" s="125"/>
      <c r="AQ54" s="125"/>
      <c r="AR54" s="125"/>
      <c r="AS54" s="125"/>
      <c r="AT54" s="125"/>
      <c r="AU54" s="125"/>
      <c r="AV54" s="126"/>
      <c r="AW54" s="124"/>
      <c r="AX54" s="125"/>
      <c r="AY54" s="125"/>
      <c r="AZ54" s="125"/>
      <c r="BA54" s="125"/>
      <c r="BB54" s="125"/>
      <c r="BC54" s="125"/>
      <c r="BD54" s="125"/>
      <c r="BE54" s="126"/>
    </row>
    <row r="55" spans="1:57" s="13" customFormat="1" ht="12.75" x14ac:dyDescent="0.2">
      <c r="A55" s="54" t="s">
        <v>83</v>
      </c>
      <c r="B55" s="55"/>
      <c r="C55" s="55"/>
      <c r="D55" s="55"/>
      <c r="E55" s="55"/>
      <c r="F55" s="56"/>
      <c r="G55" s="127" t="s">
        <v>84</v>
      </c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9"/>
      <c r="AH55" s="58" t="s">
        <v>29</v>
      </c>
      <c r="AI55" s="59"/>
      <c r="AJ55" s="59"/>
      <c r="AK55" s="59"/>
      <c r="AL55" s="59"/>
      <c r="AM55" s="60"/>
      <c r="AN55" s="130"/>
      <c r="AO55" s="131"/>
      <c r="AP55" s="131"/>
      <c r="AQ55" s="131"/>
      <c r="AR55" s="131"/>
      <c r="AS55" s="131"/>
      <c r="AT55" s="131"/>
      <c r="AU55" s="131"/>
      <c r="AV55" s="132"/>
      <c r="AW55" s="130"/>
      <c r="AX55" s="131"/>
      <c r="AY55" s="131"/>
      <c r="AZ55" s="131"/>
      <c r="BA55" s="131"/>
      <c r="BB55" s="131"/>
      <c r="BC55" s="131"/>
      <c r="BD55" s="131"/>
      <c r="BE55" s="132"/>
    </row>
    <row r="56" spans="1:57" s="13" customFormat="1" ht="12.75" x14ac:dyDescent="0.2">
      <c r="A56" s="78"/>
      <c r="B56" s="79"/>
      <c r="C56" s="79"/>
      <c r="D56" s="79"/>
      <c r="E56" s="79"/>
      <c r="F56" s="80"/>
      <c r="G56" s="133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5"/>
      <c r="AH56" s="81"/>
      <c r="AI56" s="82"/>
      <c r="AJ56" s="82"/>
      <c r="AK56" s="82"/>
      <c r="AL56" s="82"/>
      <c r="AM56" s="83"/>
      <c r="AN56" s="136"/>
      <c r="AO56" s="137"/>
      <c r="AP56" s="137"/>
      <c r="AQ56" s="137"/>
      <c r="AR56" s="137"/>
      <c r="AS56" s="137"/>
      <c r="AT56" s="137"/>
      <c r="AU56" s="137"/>
      <c r="AV56" s="138"/>
      <c r="AW56" s="136"/>
      <c r="AX56" s="137"/>
      <c r="AY56" s="137"/>
      <c r="AZ56" s="137"/>
      <c r="BA56" s="137"/>
      <c r="BB56" s="137"/>
      <c r="BC56" s="137"/>
      <c r="BD56" s="137"/>
      <c r="BE56" s="138"/>
    </row>
    <row r="57" spans="1:57" s="13" customFormat="1" ht="12.75" x14ac:dyDescent="0.2">
      <c r="A57" s="78"/>
      <c r="B57" s="79"/>
      <c r="C57" s="79"/>
      <c r="D57" s="79"/>
      <c r="E57" s="79"/>
      <c r="F57" s="80"/>
      <c r="G57" s="133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5"/>
      <c r="AH57" s="81"/>
      <c r="AI57" s="82"/>
      <c r="AJ57" s="82"/>
      <c r="AK57" s="82"/>
      <c r="AL57" s="82"/>
      <c r="AM57" s="83"/>
      <c r="AN57" s="136"/>
      <c r="AO57" s="137"/>
      <c r="AP57" s="137"/>
      <c r="AQ57" s="137"/>
      <c r="AR57" s="137"/>
      <c r="AS57" s="137"/>
      <c r="AT57" s="137"/>
      <c r="AU57" s="137"/>
      <c r="AV57" s="138"/>
      <c r="AW57" s="136"/>
      <c r="AX57" s="137"/>
      <c r="AY57" s="137"/>
      <c r="AZ57" s="137"/>
      <c r="BA57" s="137"/>
      <c r="BB57" s="137"/>
      <c r="BC57" s="137"/>
      <c r="BD57" s="137"/>
      <c r="BE57" s="138"/>
    </row>
    <row r="58" spans="1:57" s="13" customFormat="1" ht="12.75" x14ac:dyDescent="0.2">
      <c r="A58" s="78"/>
      <c r="B58" s="79"/>
      <c r="C58" s="79"/>
      <c r="D58" s="79"/>
      <c r="E58" s="79"/>
      <c r="F58" s="80"/>
      <c r="G58" s="133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5"/>
      <c r="AH58" s="81"/>
      <c r="AI58" s="82"/>
      <c r="AJ58" s="82"/>
      <c r="AK58" s="82"/>
      <c r="AL58" s="82"/>
      <c r="AM58" s="83"/>
      <c r="AN58" s="136"/>
      <c r="AO58" s="137"/>
      <c r="AP58" s="137"/>
      <c r="AQ58" s="137"/>
      <c r="AR58" s="137"/>
      <c r="AS58" s="137"/>
      <c r="AT58" s="137"/>
      <c r="AU58" s="137"/>
      <c r="AV58" s="138"/>
      <c r="AW58" s="136"/>
      <c r="AX58" s="137"/>
      <c r="AY58" s="137"/>
      <c r="AZ58" s="137"/>
      <c r="BA58" s="137"/>
      <c r="BB58" s="137"/>
      <c r="BC58" s="137"/>
      <c r="BD58" s="137"/>
      <c r="BE58" s="138"/>
    </row>
    <row r="59" spans="1:57" s="13" customFormat="1" ht="12.75" x14ac:dyDescent="0.2">
      <c r="A59" s="78"/>
      <c r="B59" s="79"/>
      <c r="C59" s="79"/>
      <c r="D59" s="79"/>
      <c r="E59" s="79"/>
      <c r="F59" s="80"/>
      <c r="G59" s="133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5"/>
      <c r="AH59" s="81"/>
      <c r="AI59" s="82"/>
      <c r="AJ59" s="82"/>
      <c r="AK59" s="82"/>
      <c r="AL59" s="82"/>
      <c r="AM59" s="83"/>
      <c r="AN59" s="136"/>
      <c r="AO59" s="137"/>
      <c r="AP59" s="137"/>
      <c r="AQ59" s="137"/>
      <c r="AR59" s="137"/>
      <c r="AS59" s="137"/>
      <c r="AT59" s="137"/>
      <c r="AU59" s="137"/>
      <c r="AV59" s="138"/>
      <c r="AW59" s="136"/>
      <c r="AX59" s="137"/>
      <c r="AY59" s="137"/>
      <c r="AZ59" s="137"/>
      <c r="BA59" s="137"/>
      <c r="BB59" s="137"/>
      <c r="BC59" s="137"/>
      <c r="BD59" s="137"/>
      <c r="BE59" s="138"/>
    </row>
    <row r="60" spans="1:57" s="13" customFormat="1" ht="12.75" x14ac:dyDescent="0.2">
      <c r="A60" s="78"/>
      <c r="B60" s="79"/>
      <c r="C60" s="79"/>
      <c r="D60" s="79"/>
      <c r="E60" s="79"/>
      <c r="F60" s="80"/>
      <c r="G60" s="133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5"/>
      <c r="AH60" s="81"/>
      <c r="AI60" s="82"/>
      <c r="AJ60" s="82"/>
      <c r="AK60" s="82"/>
      <c r="AL60" s="82"/>
      <c r="AM60" s="83"/>
      <c r="AN60" s="136"/>
      <c r="AO60" s="137"/>
      <c r="AP60" s="137"/>
      <c r="AQ60" s="137"/>
      <c r="AR60" s="137"/>
      <c r="AS60" s="137"/>
      <c r="AT60" s="137"/>
      <c r="AU60" s="137"/>
      <c r="AV60" s="138"/>
      <c r="AW60" s="136"/>
      <c r="AX60" s="137"/>
      <c r="AY60" s="137"/>
      <c r="AZ60" s="137"/>
      <c r="BA60" s="137"/>
      <c r="BB60" s="137"/>
      <c r="BC60" s="137"/>
      <c r="BD60" s="137"/>
      <c r="BE60" s="138"/>
    </row>
    <row r="61" spans="1:57" s="13" customFormat="1" ht="12.75" x14ac:dyDescent="0.2">
      <c r="A61" s="78"/>
      <c r="B61" s="79"/>
      <c r="C61" s="79"/>
      <c r="D61" s="79"/>
      <c r="E61" s="79"/>
      <c r="F61" s="80"/>
      <c r="G61" s="133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5"/>
      <c r="AH61" s="81"/>
      <c r="AI61" s="82"/>
      <c r="AJ61" s="82"/>
      <c r="AK61" s="82"/>
      <c r="AL61" s="82"/>
      <c r="AM61" s="83"/>
      <c r="AN61" s="136"/>
      <c r="AO61" s="137"/>
      <c r="AP61" s="137"/>
      <c r="AQ61" s="137"/>
      <c r="AR61" s="137"/>
      <c r="AS61" s="137"/>
      <c r="AT61" s="137"/>
      <c r="AU61" s="137"/>
      <c r="AV61" s="138"/>
      <c r="AW61" s="136"/>
      <c r="AX61" s="137"/>
      <c r="AY61" s="137"/>
      <c r="AZ61" s="137"/>
      <c r="BA61" s="137"/>
      <c r="BB61" s="137"/>
      <c r="BC61" s="137"/>
      <c r="BD61" s="137"/>
      <c r="BE61" s="138"/>
    </row>
    <row r="62" spans="1:57" s="13" customFormat="1" ht="12.75" x14ac:dyDescent="0.2">
      <c r="A62" s="64"/>
      <c r="B62" s="65"/>
      <c r="C62" s="65"/>
      <c r="D62" s="65"/>
      <c r="E62" s="65"/>
      <c r="F62" s="66"/>
      <c r="G62" s="139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1"/>
      <c r="AH62" s="68"/>
      <c r="AI62" s="69"/>
      <c r="AJ62" s="69"/>
      <c r="AK62" s="69"/>
      <c r="AL62" s="69"/>
      <c r="AM62" s="70"/>
      <c r="AN62" s="142"/>
      <c r="AO62" s="143"/>
      <c r="AP62" s="143"/>
      <c r="AQ62" s="143"/>
      <c r="AR62" s="143"/>
      <c r="AS62" s="143"/>
      <c r="AT62" s="143"/>
      <c r="AU62" s="143"/>
      <c r="AV62" s="144"/>
      <c r="AW62" s="142"/>
      <c r="AX62" s="143"/>
      <c r="AY62" s="143"/>
      <c r="AZ62" s="143"/>
      <c r="BA62" s="143"/>
      <c r="BB62" s="143"/>
      <c r="BC62" s="143"/>
      <c r="BD62" s="143"/>
      <c r="BE62" s="144"/>
    </row>
    <row r="63" spans="1:57" s="13" customFormat="1" ht="15" customHeight="1" x14ac:dyDescent="0.2">
      <c r="A63" s="145" t="s">
        <v>85</v>
      </c>
      <c r="B63" s="145"/>
      <c r="C63" s="145"/>
      <c r="D63" s="145"/>
      <c r="E63" s="145"/>
      <c r="F63" s="145"/>
      <c r="G63" s="146" t="s">
        <v>86</v>
      </c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7" t="s">
        <v>29</v>
      </c>
      <c r="AI63" s="147"/>
      <c r="AJ63" s="147"/>
      <c r="AK63" s="147"/>
      <c r="AL63" s="147"/>
      <c r="AM63" s="147"/>
      <c r="AN63" s="148">
        <f>AN64</f>
        <v>235686.35785643299</v>
      </c>
      <c r="AO63" s="148"/>
      <c r="AP63" s="148"/>
      <c r="AQ63" s="148"/>
      <c r="AR63" s="148"/>
      <c r="AS63" s="148"/>
      <c r="AT63" s="148"/>
      <c r="AU63" s="148"/>
      <c r="AV63" s="148"/>
      <c r="AW63" s="148">
        <f>AW64</f>
        <v>236434.01245369299</v>
      </c>
      <c r="AX63" s="148"/>
      <c r="AY63" s="148"/>
      <c r="AZ63" s="148"/>
      <c r="BA63" s="148"/>
      <c r="BB63" s="148"/>
      <c r="BC63" s="148"/>
      <c r="BD63" s="148"/>
      <c r="BE63" s="148"/>
    </row>
    <row r="64" spans="1:57" s="13" customFormat="1" ht="12.75" customHeight="1" x14ac:dyDescent="0.2">
      <c r="A64" s="107" t="s">
        <v>87</v>
      </c>
      <c r="B64" s="108"/>
      <c r="C64" s="108"/>
      <c r="D64" s="108"/>
      <c r="E64" s="108"/>
      <c r="F64" s="109"/>
      <c r="G64" s="110" t="s">
        <v>88</v>
      </c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1" t="s">
        <v>29</v>
      </c>
      <c r="AI64" s="112"/>
      <c r="AJ64" s="112"/>
      <c r="AK64" s="112"/>
      <c r="AL64" s="112"/>
      <c r="AM64" s="113"/>
      <c r="AN64" s="61">
        <f>235686.357856433</f>
        <v>235686.35785643299</v>
      </c>
      <c r="AO64" s="62"/>
      <c r="AP64" s="62"/>
      <c r="AQ64" s="62"/>
      <c r="AR64" s="62"/>
      <c r="AS64" s="62"/>
      <c r="AT64" s="62"/>
      <c r="AU64" s="62"/>
      <c r="AV64" s="63"/>
      <c r="AW64" s="61">
        <v>236434.01245369299</v>
      </c>
      <c r="AX64" s="62"/>
      <c r="AY64" s="62"/>
      <c r="AZ64" s="62"/>
      <c r="BA64" s="62"/>
      <c r="BB64" s="62"/>
      <c r="BC64" s="62"/>
      <c r="BD64" s="62"/>
      <c r="BE64" s="63"/>
    </row>
    <row r="65" spans="1:57" s="13" customFormat="1" ht="12.75" x14ac:dyDescent="0.2">
      <c r="A65" s="117"/>
      <c r="B65" s="118"/>
      <c r="C65" s="118"/>
      <c r="D65" s="118"/>
      <c r="E65" s="118"/>
      <c r="F65" s="119"/>
      <c r="G65" s="120" t="s">
        <v>89</v>
      </c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1"/>
      <c r="AI65" s="122"/>
      <c r="AJ65" s="122"/>
      <c r="AK65" s="122"/>
      <c r="AL65" s="122"/>
      <c r="AM65" s="123"/>
      <c r="AN65" s="71"/>
      <c r="AO65" s="72"/>
      <c r="AP65" s="72"/>
      <c r="AQ65" s="72"/>
      <c r="AR65" s="72"/>
      <c r="AS65" s="72"/>
      <c r="AT65" s="72"/>
      <c r="AU65" s="72"/>
      <c r="AV65" s="73"/>
      <c r="AW65" s="71"/>
      <c r="AX65" s="72"/>
      <c r="AY65" s="72"/>
      <c r="AZ65" s="72"/>
      <c r="BA65" s="72"/>
      <c r="BB65" s="72"/>
      <c r="BC65" s="72"/>
      <c r="BD65" s="72"/>
      <c r="BE65" s="73"/>
    </row>
    <row r="66" spans="1:57" s="13" customFormat="1" ht="15" customHeight="1" x14ac:dyDescent="0.2">
      <c r="A66" s="149" t="s">
        <v>90</v>
      </c>
      <c r="B66" s="149"/>
      <c r="C66" s="149"/>
      <c r="D66" s="149"/>
      <c r="E66" s="149"/>
      <c r="F66" s="149"/>
      <c r="G66" s="150" t="s">
        <v>91</v>
      </c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1" t="s">
        <v>29</v>
      </c>
      <c r="AI66" s="151"/>
      <c r="AJ66" s="151"/>
      <c r="AK66" s="151"/>
      <c r="AL66" s="151"/>
      <c r="AM66" s="151"/>
      <c r="AN66" s="152">
        <f>785147.068593515</f>
        <v>785147.06859351497</v>
      </c>
      <c r="AO66" s="152"/>
      <c r="AP66" s="152"/>
      <c r="AQ66" s="152"/>
      <c r="AR66" s="152"/>
      <c r="AS66" s="152"/>
      <c r="AT66" s="152"/>
      <c r="AU66" s="152"/>
      <c r="AV66" s="152"/>
      <c r="AW66" s="152">
        <v>788025.53879296698</v>
      </c>
      <c r="AX66" s="152"/>
      <c r="AY66" s="152"/>
      <c r="AZ66" s="152"/>
      <c r="BA66" s="152"/>
      <c r="BB66" s="152"/>
      <c r="BC66" s="152"/>
      <c r="BD66" s="152"/>
      <c r="BE66" s="152"/>
    </row>
    <row r="67" spans="1:57" s="13" customFormat="1" ht="12.75" customHeight="1" x14ac:dyDescent="0.2">
      <c r="A67" s="107" t="s">
        <v>92</v>
      </c>
      <c r="B67" s="108"/>
      <c r="C67" s="108"/>
      <c r="D67" s="108"/>
      <c r="E67" s="108"/>
      <c r="F67" s="109"/>
      <c r="G67" s="110" t="s">
        <v>88</v>
      </c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1" t="s">
        <v>29</v>
      </c>
      <c r="AI67" s="112"/>
      <c r="AJ67" s="112"/>
      <c r="AK67" s="112"/>
      <c r="AL67" s="112"/>
      <c r="AM67" s="113"/>
      <c r="AN67" s="61">
        <v>683792.24989126786</v>
      </c>
      <c r="AO67" s="62"/>
      <c r="AP67" s="62"/>
      <c r="AQ67" s="62"/>
      <c r="AR67" s="62"/>
      <c r="AS67" s="62"/>
      <c r="AT67" s="62"/>
      <c r="AU67" s="62"/>
      <c r="AV67" s="63"/>
      <c r="AW67" s="61">
        <f>745755.075-AW64</f>
        <v>509321.06254630699</v>
      </c>
      <c r="AX67" s="62"/>
      <c r="AY67" s="62"/>
      <c r="AZ67" s="62"/>
      <c r="BA67" s="62"/>
      <c r="BB67" s="62"/>
      <c r="BC67" s="62"/>
      <c r="BD67" s="62"/>
      <c r="BE67" s="63"/>
    </row>
    <row r="68" spans="1:57" s="13" customFormat="1" ht="12.75" x14ac:dyDescent="0.2">
      <c r="A68" s="117"/>
      <c r="B68" s="118"/>
      <c r="C68" s="118"/>
      <c r="D68" s="118"/>
      <c r="E68" s="118"/>
      <c r="F68" s="119"/>
      <c r="G68" s="120" t="s">
        <v>89</v>
      </c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1"/>
      <c r="AI68" s="122"/>
      <c r="AJ68" s="122"/>
      <c r="AK68" s="122"/>
      <c r="AL68" s="122"/>
      <c r="AM68" s="123"/>
      <c r="AN68" s="71"/>
      <c r="AO68" s="72"/>
      <c r="AP68" s="72"/>
      <c r="AQ68" s="72"/>
      <c r="AR68" s="72"/>
      <c r="AS68" s="72"/>
      <c r="AT68" s="72"/>
      <c r="AU68" s="72"/>
      <c r="AV68" s="73"/>
      <c r="AW68" s="71"/>
      <c r="AX68" s="72"/>
      <c r="AY68" s="72"/>
      <c r="AZ68" s="72"/>
      <c r="BA68" s="72"/>
      <c r="BB68" s="72"/>
      <c r="BC68" s="72"/>
      <c r="BD68" s="72"/>
      <c r="BE68" s="73"/>
    </row>
    <row r="69" spans="1:57" s="13" customFormat="1" ht="12.75" x14ac:dyDescent="0.2">
      <c r="A69" s="153" t="s">
        <v>93</v>
      </c>
      <c r="B69" s="154"/>
      <c r="C69" s="154"/>
      <c r="D69" s="154"/>
      <c r="E69" s="154"/>
      <c r="F69" s="155"/>
      <c r="G69" s="156" t="s">
        <v>94</v>
      </c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7" t="s">
        <v>29</v>
      </c>
      <c r="AI69" s="158"/>
      <c r="AJ69" s="158"/>
      <c r="AK69" s="158"/>
      <c r="AL69" s="158"/>
      <c r="AM69" s="159"/>
      <c r="AN69" s="38">
        <f>70000</f>
        <v>70000</v>
      </c>
      <c r="AO69" s="39"/>
      <c r="AP69" s="39"/>
      <c r="AQ69" s="39"/>
      <c r="AR69" s="39"/>
      <c r="AS69" s="39"/>
      <c r="AT69" s="39"/>
      <c r="AU69" s="39"/>
      <c r="AV69" s="40"/>
      <c r="AW69" s="38">
        <f>AN69</f>
        <v>70000</v>
      </c>
      <c r="AX69" s="39"/>
      <c r="AY69" s="39"/>
      <c r="AZ69" s="39"/>
      <c r="BA69" s="39"/>
      <c r="BB69" s="39"/>
      <c r="BC69" s="39"/>
      <c r="BD69" s="39"/>
      <c r="BE69" s="40"/>
    </row>
    <row r="70" spans="1:57" s="13" customFormat="1" ht="12.75" x14ac:dyDescent="0.2">
      <c r="A70" s="160"/>
      <c r="B70" s="161"/>
      <c r="C70" s="161"/>
      <c r="D70" s="161"/>
      <c r="E70" s="161"/>
      <c r="F70" s="162"/>
      <c r="G70" s="146" t="s">
        <v>95</v>
      </c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63"/>
      <c r="AI70" s="164"/>
      <c r="AJ70" s="164"/>
      <c r="AK70" s="164"/>
      <c r="AL70" s="164"/>
      <c r="AM70" s="165"/>
      <c r="AN70" s="166"/>
      <c r="AO70" s="167"/>
      <c r="AP70" s="167"/>
      <c r="AQ70" s="167"/>
      <c r="AR70" s="167"/>
      <c r="AS70" s="167"/>
      <c r="AT70" s="167"/>
      <c r="AU70" s="167"/>
      <c r="AV70" s="168"/>
      <c r="AW70" s="166"/>
      <c r="AX70" s="167"/>
      <c r="AY70" s="167"/>
      <c r="AZ70" s="167"/>
      <c r="BA70" s="167"/>
      <c r="BB70" s="167"/>
      <c r="BC70" s="167"/>
      <c r="BD70" s="167"/>
      <c r="BE70" s="168"/>
    </row>
    <row r="71" spans="1:57" s="13" customFormat="1" ht="12.75" x14ac:dyDescent="0.2">
      <c r="A71" s="169"/>
      <c r="B71" s="170"/>
      <c r="C71" s="170"/>
      <c r="D71" s="170"/>
      <c r="E71" s="170"/>
      <c r="F71" s="171"/>
      <c r="G71" s="172" t="s">
        <v>96</v>
      </c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3"/>
      <c r="AI71" s="174"/>
      <c r="AJ71" s="174"/>
      <c r="AK71" s="174"/>
      <c r="AL71" s="174"/>
      <c r="AM71" s="175"/>
      <c r="AN71" s="45"/>
      <c r="AO71" s="46"/>
      <c r="AP71" s="46"/>
      <c r="AQ71" s="46"/>
      <c r="AR71" s="46"/>
      <c r="AS71" s="46"/>
      <c r="AT71" s="46"/>
      <c r="AU71" s="46"/>
      <c r="AV71" s="47"/>
      <c r="AW71" s="45"/>
      <c r="AX71" s="46"/>
      <c r="AY71" s="46"/>
      <c r="AZ71" s="46"/>
      <c r="BA71" s="46"/>
      <c r="BB71" s="46"/>
      <c r="BC71" s="46"/>
      <c r="BD71" s="46"/>
      <c r="BE71" s="47"/>
    </row>
    <row r="72" spans="1:57" s="13" customFormat="1" ht="12.75" x14ac:dyDescent="0.2">
      <c r="A72" s="153" t="s">
        <v>97</v>
      </c>
      <c r="B72" s="154"/>
      <c r="C72" s="154"/>
      <c r="D72" s="154"/>
      <c r="E72" s="154"/>
      <c r="F72" s="155"/>
      <c r="G72" s="156" t="s">
        <v>98</v>
      </c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7" t="s">
        <v>29</v>
      </c>
      <c r="AI72" s="158"/>
      <c r="AJ72" s="158"/>
      <c r="AK72" s="158"/>
      <c r="AL72" s="158"/>
      <c r="AM72" s="159"/>
      <c r="AN72" s="38">
        <f>-92390.8015104336+12848.0790684631</f>
        <v>-79542.722441970487</v>
      </c>
      <c r="AO72" s="39"/>
      <c r="AP72" s="39"/>
      <c r="AQ72" s="39"/>
      <c r="AR72" s="39"/>
      <c r="AS72" s="39"/>
      <c r="AT72" s="39"/>
      <c r="AU72" s="39"/>
      <c r="AV72" s="40"/>
      <c r="AW72" s="38">
        <f>AN72</f>
        <v>-79542.722441970487</v>
      </c>
      <c r="AX72" s="39"/>
      <c r="AY72" s="39"/>
      <c r="AZ72" s="39"/>
      <c r="BA72" s="39"/>
      <c r="BB72" s="39"/>
      <c r="BC72" s="39"/>
      <c r="BD72" s="39"/>
      <c r="BE72" s="40"/>
    </row>
    <row r="73" spans="1:57" s="13" customFormat="1" ht="12.75" x14ac:dyDescent="0.2">
      <c r="A73" s="160"/>
      <c r="B73" s="161"/>
      <c r="C73" s="161"/>
      <c r="D73" s="161"/>
      <c r="E73" s="161"/>
      <c r="F73" s="162"/>
      <c r="G73" s="146" t="s">
        <v>99</v>
      </c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63"/>
      <c r="AI73" s="164"/>
      <c r="AJ73" s="164"/>
      <c r="AK73" s="164"/>
      <c r="AL73" s="164"/>
      <c r="AM73" s="165"/>
      <c r="AN73" s="166"/>
      <c r="AO73" s="167"/>
      <c r="AP73" s="167"/>
      <c r="AQ73" s="167"/>
      <c r="AR73" s="167"/>
      <c r="AS73" s="167"/>
      <c r="AT73" s="167"/>
      <c r="AU73" s="167"/>
      <c r="AV73" s="168"/>
      <c r="AW73" s="166"/>
      <c r="AX73" s="167"/>
      <c r="AY73" s="167"/>
      <c r="AZ73" s="167"/>
      <c r="BA73" s="167"/>
      <c r="BB73" s="167"/>
      <c r="BC73" s="167"/>
      <c r="BD73" s="167"/>
      <c r="BE73" s="168"/>
    </row>
    <row r="74" spans="1:57" s="13" customFormat="1" ht="12.75" x14ac:dyDescent="0.2">
      <c r="A74" s="169"/>
      <c r="B74" s="170"/>
      <c r="C74" s="170"/>
      <c r="D74" s="170"/>
      <c r="E74" s="170"/>
      <c r="F74" s="171"/>
      <c r="G74" s="172" t="s">
        <v>100</v>
      </c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3"/>
      <c r="AI74" s="174"/>
      <c r="AJ74" s="174"/>
      <c r="AK74" s="174"/>
      <c r="AL74" s="174"/>
      <c r="AM74" s="175"/>
      <c r="AN74" s="45"/>
      <c r="AO74" s="46"/>
      <c r="AP74" s="46"/>
      <c r="AQ74" s="46"/>
      <c r="AR74" s="46"/>
      <c r="AS74" s="46"/>
      <c r="AT74" s="46"/>
      <c r="AU74" s="46"/>
      <c r="AV74" s="47"/>
      <c r="AW74" s="45"/>
      <c r="AX74" s="46"/>
      <c r="AY74" s="46"/>
      <c r="AZ74" s="46"/>
      <c r="BA74" s="46"/>
      <c r="BB74" s="46"/>
      <c r="BC74" s="46"/>
      <c r="BD74" s="46"/>
      <c r="BE74" s="47"/>
    </row>
    <row r="75" spans="1:57" s="13" customFormat="1" ht="15" customHeight="1" x14ac:dyDescent="0.2">
      <c r="A75" s="149" t="s">
        <v>101</v>
      </c>
      <c r="B75" s="149"/>
      <c r="C75" s="149"/>
      <c r="D75" s="149"/>
      <c r="E75" s="149"/>
      <c r="F75" s="149"/>
      <c r="G75" s="150" t="s">
        <v>102</v>
      </c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1" t="s">
        <v>29</v>
      </c>
      <c r="AI75" s="151"/>
      <c r="AJ75" s="151"/>
      <c r="AK75" s="151"/>
      <c r="AL75" s="151"/>
      <c r="AM75" s="151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</row>
    <row r="76" spans="1:57" s="13" customFormat="1" ht="15" customHeight="1" x14ac:dyDescent="0.2">
      <c r="A76" s="177" t="s">
        <v>103</v>
      </c>
      <c r="B76" s="178"/>
      <c r="C76" s="178"/>
      <c r="D76" s="178"/>
      <c r="E76" s="178"/>
      <c r="F76" s="179"/>
      <c r="G76" s="150" t="s">
        <v>104</v>
      </c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80" t="s">
        <v>29</v>
      </c>
      <c r="AI76" s="181"/>
      <c r="AJ76" s="181"/>
      <c r="AK76" s="181"/>
      <c r="AL76" s="181"/>
      <c r="AM76" s="182"/>
      <c r="AN76" s="183"/>
      <c r="AO76" s="184"/>
      <c r="AP76" s="184"/>
      <c r="AQ76" s="184"/>
      <c r="AR76" s="184"/>
      <c r="AS76" s="184"/>
      <c r="AT76" s="184"/>
      <c r="AU76" s="184"/>
      <c r="AV76" s="185"/>
      <c r="AW76" s="183"/>
      <c r="AX76" s="184"/>
      <c r="AY76" s="184"/>
      <c r="AZ76" s="184"/>
      <c r="BA76" s="184"/>
      <c r="BB76" s="184"/>
      <c r="BC76" s="184"/>
      <c r="BD76" s="184"/>
      <c r="BE76" s="185"/>
    </row>
    <row r="77" spans="1:57" s="13" customFormat="1" ht="12.75" x14ac:dyDescent="0.2">
      <c r="A77" s="18" t="s">
        <v>105</v>
      </c>
      <c r="B77" s="19"/>
      <c r="C77" s="19"/>
      <c r="D77" s="19"/>
      <c r="E77" s="19"/>
      <c r="F77" s="20"/>
      <c r="G77" s="21" t="s">
        <v>106</v>
      </c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2" t="s">
        <v>29</v>
      </c>
      <c r="AI77" s="23"/>
      <c r="AJ77" s="23"/>
      <c r="AK77" s="23"/>
      <c r="AL77" s="23"/>
      <c r="AM77" s="24"/>
      <c r="AN77" s="25">
        <f>AN27+AN32+AN34</f>
        <v>64180.309341801847</v>
      </c>
      <c r="AO77" s="26"/>
      <c r="AP77" s="26"/>
      <c r="AQ77" s="26"/>
      <c r="AR77" s="26"/>
      <c r="AS77" s="26"/>
      <c r="AT77" s="26"/>
      <c r="AU77" s="26"/>
      <c r="AV77" s="27"/>
      <c r="AW77" s="25">
        <f>AW27+AW32+AW34</f>
        <v>53398.268409999997</v>
      </c>
      <c r="AX77" s="26"/>
      <c r="AY77" s="26"/>
      <c r="AZ77" s="26"/>
      <c r="BA77" s="26"/>
      <c r="BB77" s="26"/>
      <c r="BC77" s="26"/>
      <c r="BD77" s="26"/>
      <c r="BE77" s="27"/>
    </row>
    <row r="78" spans="1:57" s="13" customFormat="1" ht="12.75" x14ac:dyDescent="0.2">
      <c r="A78" s="28"/>
      <c r="B78" s="29"/>
      <c r="C78" s="29"/>
      <c r="D78" s="29"/>
      <c r="E78" s="29"/>
      <c r="F78" s="30"/>
      <c r="G78" s="44" t="s">
        <v>107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32"/>
      <c r="AI78" s="33"/>
      <c r="AJ78" s="33"/>
      <c r="AK78" s="33"/>
      <c r="AL78" s="33"/>
      <c r="AM78" s="34"/>
      <c r="AN78" s="35"/>
      <c r="AO78" s="36"/>
      <c r="AP78" s="36"/>
      <c r="AQ78" s="36"/>
      <c r="AR78" s="36"/>
      <c r="AS78" s="36"/>
      <c r="AT78" s="36"/>
      <c r="AU78" s="36"/>
      <c r="AV78" s="37"/>
      <c r="AW78" s="35"/>
      <c r="AX78" s="36"/>
      <c r="AY78" s="36"/>
      <c r="AZ78" s="36"/>
      <c r="BA78" s="36"/>
      <c r="BB78" s="36"/>
      <c r="BC78" s="36"/>
      <c r="BD78" s="36"/>
      <c r="BE78" s="37"/>
    </row>
    <row r="79" spans="1:57" s="13" customFormat="1" ht="12.75" x14ac:dyDescent="0.2">
      <c r="A79" s="18" t="s">
        <v>108</v>
      </c>
      <c r="B79" s="19"/>
      <c r="C79" s="19"/>
      <c r="D79" s="19"/>
      <c r="E79" s="19"/>
      <c r="F79" s="20"/>
      <c r="G79" s="21" t="s">
        <v>109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2" t="s">
        <v>29</v>
      </c>
      <c r="AI79" s="23"/>
      <c r="AJ79" s="23"/>
      <c r="AK79" s="23"/>
      <c r="AL79" s="23"/>
      <c r="AM79" s="24"/>
      <c r="AN79" s="38">
        <f>311534.948487482</f>
        <v>311534.94848748198</v>
      </c>
      <c r="AO79" s="39"/>
      <c r="AP79" s="39"/>
      <c r="AQ79" s="39"/>
      <c r="AR79" s="39"/>
      <c r="AS79" s="39"/>
      <c r="AT79" s="39"/>
      <c r="AU79" s="39"/>
      <c r="AV79" s="40"/>
      <c r="AW79" s="38">
        <v>204641.66294000001</v>
      </c>
      <c r="AX79" s="39"/>
      <c r="AY79" s="39"/>
      <c r="AZ79" s="39"/>
      <c r="BA79" s="39"/>
      <c r="BB79" s="39"/>
      <c r="BC79" s="39"/>
      <c r="BD79" s="39"/>
      <c r="BE79" s="40"/>
    </row>
    <row r="80" spans="1:57" s="13" customFormat="1" ht="12.75" x14ac:dyDescent="0.2">
      <c r="A80" s="186"/>
      <c r="B80" s="187"/>
      <c r="C80" s="187"/>
      <c r="D80" s="187"/>
      <c r="E80" s="187"/>
      <c r="F80" s="188"/>
      <c r="G80" s="31" t="s">
        <v>110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189"/>
      <c r="AI80" s="190"/>
      <c r="AJ80" s="190"/>
      <c r="AK80" s="190"/>
      <c r="AL80" s="190"/>
      <c r="AM80" s="191"/>
      <c r="AN80" s="166"/>
      <c r="AO80" s="167"/>
      <c r="AP80" s="167"/>
      <c r="AQ80" s="167"/>
      <c r="AR80" s="167"/>
      <c r="AS80" s="167"/>
      <c r="AT80" s="167"/>
      <c r="AU80" s="167"/>
      <c r="AV80" s="168"/>
      <c r="AW80" s="166"/>
      <c r="AX80" s="167"/>
      <c r="AY80" s="167"/>
      <c r="AZ80" s="167"/>
      <c r="BA80" s="167"/>
      <c r="BB80" s="167"/>
      <c r="BC80" s="167"/>
      <c r="BD80" s="167"/>
      <c r="BE80" s="168"/>
    </row>
    <row r="81" spans="1:57" s="13" customFormat="1" ht="12.75" x14ac:dyDescent="0.2">
      <c r="A81" s="28"/>
      <c r="B81" s="29"/>
      <c r="C81" s="29"/>
      <c r="D81" s="29"/>
      <c r="E81" s="29"/>
      <c r="F81" s="30"/>
      <c r="G81" s="44" t="s">
        <v>111</v>
      </c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32"/>
      <c r="AI81" s="33"/>
      <c r="AJ81" s="33"/>
      <c r="AK81" s="33"/>
      <c r="AL81" s="33"/>
      <c r="AM81" s="34"/>
      <c r="AN81" s="45"/>
      <c r="AO81" s="46"/>
      <c r="AP81" s="46"/>
      <c r="AQ81" s="46"/>
      <c r="AR81" s="46"/>
      <c r="AS81" s="46"/>
      <c r="AT81" s="46"/>
      <c r="AU81" s="46"/>
      <c r="AV81" s="47"/>
      <c r="AW81" s="45"/>
      <c r="AX81" s="46"/>
      <c r="AY81" s="46"/>
      <c r="AZ81" s="46"/>
      <c r="BA81" s="46"/>
      <c r="BB81" s="46"/>
      <c r="BC81" s="46"/>
      <c r="BD81" s="46"/>
      <c r="BE81" s="47"/>
    </row>
    <row r="82" spans="1:57" s="13" customFormat="1" ht="15" customHeight="1" x14ac:dyDescent="0.2">
      <c r="A82" s="192" t="s">
        <v>31</v>
      </c>
      <c r="B82" s="192"/>
      <c r="C82" s="192"/>
      <c r="D82" s="192"/>
      <c r="E82" s="192"/>
      <c r="F82" s="192"/>
      <c r="G82" s="193" t="s">
        <v>112</v>
      </c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4" t="s">
        <v>113</v>
      </c>
      <c r="AI82" s="194"/>
      <c r="AJ82" s="194"/>
      <c r="AK82" s="194"/>
      <c r="AL82" s="194"/>
      <c r="AM82" s="194"/>
      <c r="AN82" s="87">
        <f>106.216905263706</f>
        <v>106.216905263706</v>
      </c>
      <c r="AO82" s="87"/>
      <c r="AP82" s="87"/>
      <c r="AQ82" s="87"/>
      <c r="AR82" s="87"/>
      <c r="AS82" s="87"/>
      <c r="AT82" s="87"/>
      <c r="AU82" s="87"/>
      <c r="AV82" s="87"/>
      <c r="AW82" s="87">
        <f>69.621257</f>
        <v>69.621257</v>
      </c>
      <c r="AX82" s="87"/>
      <c r="AY82" s="87"/>
      <c r="AZ82" s="87"/>
      <c r="BA82" s="87"/>
      <c r="BB82" s="87"/>
      <c r="BC82" s="87"/>
      <c r="BD82" s="87"/>
      <c r="BE82" s="87"/>
    </row>
    <row r="83" spans="1:57" s="13" customFormat="1" ht="12.75" x14ac:dyDescent="0.2">
      <c r="A83" s="54" t="s">
        <v>58</v>
      </c>
      <c r="B83" s="55"/>
      <c r="C83" s="55"/>
      <c r="D83" s="55"/>
      <c r="E83" s="55"/>
      <c r="F83" s="56"/>
      <c r="G83" s="57" t="s">
        <v>114</v>
      </c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8" t="s">
        <v>29</v>
      </c>
      <c r="AI83" s="59"/>
      <c r="AJ83" s="59"/>
      <c r="AK83" s="59"/>
      <c r="AL83" s="59"/>
      <c r="AM83" s="60"/>
      <c r="AN83" s="100">
        <f>AN79/AN82/1000</f>
        <v>2.9330072055293872</v>
      </c>
      <c r="AO83" s="101"/>
      <c r="AP83" s="101"/>
      <c r="AQ83" s="101"/>
      <c r="AR83" s="101"/>
      <c r="AS83" s="101"/>
      <c r="AT83" s="101"/>
      <c r="AU83" s="101"/>
      <c r="AV83" s="102"/>
      <c r="AW83" s="100">
        <f>AW79/AW82/1000</f>
        <v>2.9393560495467641</v>
      </c>
      <c r="AX83" s="101"/>
      <c r="AY83" s="101"/>
      <c r="AZ83" s="101"/>
      <c r="BA83" s="101"/>
      <c r="BB83" s="101"/>
      <c r="BC83" s="101"/>
      <c r="BD83" s="101"/>
      <c r="BE83" s="102"/>
    </row>
    <row r="84" spans="1:57" s="13" customFormat="1" ht="12.75" x14ac:dyDescent="0.2">
      <c r="A84" s="78"/>
      <c r="B84" s="79"/>
      <c r="C84" s="79"/>
      <c r="D84" s="79"/>
      <c r="E84" s="79"/>
      <c r="F84" s="80"/>
      <c r="G84" s="75" t="s">
        <v>115</v>
      </c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81"/>
      <c r="AI84" s="82"/>
      <c r="AJ84" s="82"/>
      <c r="AK84" s="82"/>
      <c r="AL84" s="82"/>
      <c r="AM84" s="83"/>
      <c r="AN84" s="195"/>
      <c r="AO84" s="196"/>
      <c r="AP84" s="196"/>
      <c r="AQ84" s="196"/>
      <c r="AR84" s="196"/>
      <c r="AS84" s="196"/>
      <c r="AT84" s="196"/>
      <c r="AU84" s="196"/>
      <c r="AV84" s="197"/>
      <c r="AW84" s="195"/>
      <c r="AX84" s="196"/>
      <c r="AY84" s="196"/>
      <c r="AZ84" s="196"/>
      <c r="BA84" s="196"/>
      <c r="BB84" s="196"/>
      <c r="BC84" s="196"/>
      <c r="BD84" s="196"/>
      <c r="BE84" s="197"/>
    </row>
    <row r="85" spans="1:57" s="13" customFormat="1" ht="12.75" x14ac:dyDescent="0.2">
      <c r="A85" s="64"/>
      <c r="B85" s="65"/>
      <c r="C85" s="65"/>
      <c r="D85" s="65"/>
      <c r="E85" s="65"/>
      <c r="F85" s="66"/>
      <c r="G85" s="67" t="s">
        <v>116</v>
      </c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8"/>
      <c r="AI85" s="69"/>
      <c r="AJ85" s="69"/>
      <c r="AK85" s="69"/>
      <c r="AL85" s="69"/>
      <c r="AM85" s="70"/>
      <c r="AN85" s="103"/>
      <c r="AO85" s="104"/>
      <c r="AP85" s="104"/>
      <c r="AQ85" s="104"/>
      <c r="AR85" s="104"/>
      <c r="AS85" s="104"/>
      <c r="AT85" s="104"/>
      <c r="AU85" s="104"/>
      <c r="AV85" s="105"/>
      <c r="AW85" s="103"/>
      <c r="AX85" s="104"/>
      <c r="AY85" s="104"/>
      <c r="AZ85" s="104"/>
      <c r="BA85" s="104"/>
      <c r="BB85" s="104"/>
      <c r="BC85" s="104"/>
      <c r="BD85" s="104"/>
      <c r="BE85" s="105"/>
    </row>
    <row r="86" spans="1:57" s="13" customFormat="1" ht="15" customHeight="1" x14ac:dyDescent="0.2">
      <c r="A86" s="198" t="s">
        <v>117</v>
      </c>
      <c r="B86" s="198"/>
      <c r="C86" s="198"/>
      <c r="D86" s="198"/>
      <c r="E86" s="198"/>
      <c r="F86" s="198"/>
      <c r="G86" s="199" t="s">
        <v>118</v>
      </c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199"/>
      <c r="AH86" s="200" t="s">
        <v>26</v>
      </c>
      <c r="AI86" s="200"/>
      <c r="AJ86" s="200"/>
      <c r="AK86" s="200"/>
      <c r="AL86" s="200"/>
      <c r="AM86" s="200"/>
      <c r="AN86" s="201" t="s">
        <v>26</v>
      </c>
      <c r="AO86" s="201"/>
      <c r="AP86" s="201"/>
      <c r="AQ86" s="201"/>
      <c r="AR86" s="201"/>
      <c r="AS86" s="201"/>
      <c r="AT86" s="201"/>
      <c r="AU86" s="201"/>
      <c r="AV86" s="201"/>
      <c r="AW86" s="201" t="s">
        <v>26</v>
      </c>
      <c r="AX86" s="201"/>
      <c r="AY86" s="201"/>
      <c r="AZ86" s="201"/>
      <c r="BA86" s="201"/>
      <c r="BB86" s="201"/>
      <c r="BC86" s="201"/>
      <c r="BD86" s="201"/>
      <c r="BE86" s="201"/>
    </row>
    <row r="87" spans="1:57" s="13" customFormat="1" ht="12.75" x14ac:dyDescent="0.2">
      <c r="A87" s="54" t="s">
        <v>27</v>
      </c>
      <c r="B87" s="55"/>
      <c r="C87" s="55"/>
      <c r="D87" s="55"/>
      <c r="E87" s="55"/>
      <c r="F87" s="56"/>
      <c r="G87" s="57" t="s">
        <v>119</v>
      </c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8" t="s">
        <v>120</v>
      </c>
      <c r="AI87" s="59"/>
      <c r="AJ87" s="59"/>
      <c r="AK87" s="59"/>
      <c r="AL87" s="59"/>
      <c r="AM87" s="60"/>
      <c r="AN87" s="100">
        <v>11</v>
      </c>
      <c r="AO87" s="101"/>
      <c r="AP87" s="101"/>
      <c r="AQ87" s="101"/>
      <c r="AR87" s="101"/>
      <c r="AS87" s="101"/>
      <c r="AT87" s="101"/>
      <c r="AU87" s="101"/>
      <c r="AV87" s="102"/>
      <c r="AW87" s="202" t="s">
        <v>26</v>
      </c>
      <c r="AX87" s="203"/>
      <c r="AY87" s="203"/>
      <c r="AZ87" s="203"/>
      <c r="BA87" s="203"/>
      <c r="BB87" s="203"/>
      <c r="BC87" s="203"/>
      <c r="BD87" s="203"/>
      <c r="BE87" s="204"/>
    </row>
    <row r="88" spans="1:57" s="13" customFormat="1" ht="12.75" x14ac:dyDescent="0.2">
      <c r="A88" s="64"/>
      <c r="B88" s="65"/>
      <c r="C88" s="65"/>
      <c r="D88" s="65"/>
      <c r="E88" s="65"/>
      <c r="F88" s="66"/>
      <c r="G88" s="67" t="s">
        <v>121</v>
      </c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8"/>
      <c r="AI88" s="69"/>
      <c r="AJ88" s="69"/>
      <c r="AK88" s="69"/>
      <c r="AL88" s="69"/>
      <c r="AM88" s="70"/>
      <c r="AN88" s="103"/>
      <c r="AO88" s="104"/>
      <c r="AP88" s="104"/>
      <c r="AQ88" s="104"/>
      <c r="AR88" s="104"/>
      <c r="AS88" s="104"/>
      <c r="AT88" s="104"/>
      <c r="AU88" s="104"/>
      <c r="AV88" s="105"/>
      <c r="AW88" s="205"/>
      <c r="AX88" s="206"/>
      <c r="AY88" s="206"/>
      <c r="AZ88" s="206"/>
      <c r="BA88" s="206"/>
      <c r="BB88" s="206"/>
      <c r="BC88" s="206"/>
      <c r="BD88" s="206"/>
      <c r="BE88" s="207"/>
    </row>
    <row r="89" spans="1:57" s="13" customFormat="1" ht="12.75" x14ac:dyDescent="0.2">
      <c r="A89" s="54" t="s">
        <v>31</v>
      </c>
      <c r="B89" s="55"/>
      <c r="C89" s="55"/>
      <c r="D89" s="55"/>
      <c r="E89" s="55"/>
      <c r="F89" s="56"/>
      <c r="G89" s="57" t="s">
        <v>122</v>
      </c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8" t="s">
        <v>120</v>
      </c>
      <c r="AI89" s="59"/>
      <c r="AJ89" s="59"/>
      <c r="AK89" s="59"/>
      <c r="AL89" s="59"/>
      <c r="AM89" s="60"/>
      <c r="AN89" s="100">
        <v>11</v>
      </c>
      <c r="AO89" s="101"/>
      <c r="AP89" s="101"/>
      <c r="AQ89" s="101"/>
      <c r="AR89" s="101"/>
      <c r="AS89" s="101"/>
      <c r="AT89" s="101"/>
      <c r="AU89" s="101"/>
      <c r="AV89" s="102"/>
      <c r="AW89" s="202" t="s">
        <v>26</v>
      </c>
      <c r="AX89" s="203"/>
      <c r="AY89" s="203"/>
      <c r="AZ89" s="203"/>
      <c r="BA89" s="203"/>
      <c r="BB89" s="203"/>
      <c r="BC89" s="203"/>
      <c r="BD89" s="203"/>
      <c r="BE89" s="204"/>
    </row>
    <row r="90" spans="1:57" s="13" customFormat="1" ht="12.75" x14ac:dyDescent="0.2">
      <c r="A90" s="64"/>
      <c r="B90" s="65"/>
      <c r="C90" s="65"/>
      <c r="D90" s="65"/>
      <c r="E90" s="65"/>
      <c r="F90" s="66"/>
      <c r="G90" s="67" t="s">
        <v>123</v>
      </c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8"/>
      <c r="AI90" s="69"/>
      <c r="AJ90" s="69"/>
      <c r="AK90" s="69"/>
      <c r="AL90" s="69"/>
      <c r="AM90" s="70"/>
      <c r="AN90" s="103"/>
      <c r="AO90" s="104"/>
      <c r="AP90" s="104"/>
      <c r="AQ90" s="104"/>
      <c r="AR90" s="104"/>
      <c r="AS90" s="104"/>
      <c r="AT90" s="104"/>
      <c r="AU90" s="104"/>
      <c r="AV90" s="105"/>
      <c r="AW90" s="205"/>
      <c r="AX90" s="206"/>
      <c r="AY90" s="206"/>
      <c r="AZ90" s="206"/>
      <c r="BA90" s="206"/>
      <c r="BB90" s="206"/>
      <c r="BC90" s="206"/>
      <c r="BD90" s="206"/>
      <c r="BE90" s="207"/>
    </row>
    <row r="91" spans="1:57" s="13" customFormat="1" ht="12.75" x14ac:dyDescent="0.2">
      <c r="A91" s="18" t="s">
        <v>124</v>
      </c>
      <c r="B91" s="19"/>
      <c r="C91" s="19"/>
      <c r="D91" s="19"/>
      <c r="E91" s="19"/>
      <c r="F91" s="20"/>
      <c r="G91" s="21" t="s">
        <v>125</v>
      </c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2" t="s">
        <v>26</v>
      </c>
      <c r="AI91" s="23"/>
      <c r="AJ91" s="23"/>
      <c r="AK91" s="23"/>
      <c r="AL91" s="23"/>
      <c r="AM91" s="24"/>
      <c r="AN91" s="208" t="s">
        <v>26</v>
      </c>
      <c r="AO91" s="209"/>
      <c r="AP91" s="209"/>
      <c r="AQ91" s="209"/>
      <c r="AR91" s="209"/>
      <c r="AS91" s="209"/>
      <c r="AT91" s="209"/>
      <c r="AU91" s="209"/>
      <c r="AV91" s="210"/>
      <c r="AW91" s="208" t="s">
        <v>26</v>
      </c>
      <c r="AX91" s="209"/>
      <c r="AY91" s="209"/>
      <c r="AZ91" s="209"/>
      <c r="BA91" s="209"/>
      <c r="BB91" s="209"/>
      <c r="BC91" s="209"/>
      <c r="BD91" s="209"/>
      <c r="BE91" s="210"/>
    </row>
    <row r="92" spans="1:57" s="13" customFormat="1" ht="12.75" x14ac:dyDescent="0.2">
      <c r="A92" s="186"/>
      <c r="B92" s="187"/>
      <c r="C92" s="187"/>
      <c r="D92" s="187"/>
      <c r="E92" s="187"/>
      <c r="F92" s="188"/>
      <c r="G92" s="31" t="s">
        <v>126</v>
      </c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189"/>
      <c r="AI92" s="190"/>
      <c r="AJ92" s="190"/>
      <c r="AK92" s="190"/>
      <c r="AL92" s="190"/>
      <c r="AM92" s="191"/>
      <c r="AN92" s="211"/>
      <c r="AO92" s="212"/>
      <c r="AP92" s="212"/>
      <c r="AQ92" s="212"/>
      <c r="AR92" s="212"/>
      <c r="AS92" s="212"/>
      <c r="AT92" s="212"/>
      <c r="AU92" s="212"/>
      <c r="AV92" s="213"/>
      <c r="AW92" s="211"/>
      <c r="AX92" s="212"/>
      <c r="AY92" s="212"/>
      <c r="AZ92" s="212"/>
      <c r="BA92" s="212"/>
      <c r="BB92" s="212"/>
      <c r="BC92" s="212"/>
      <c r="BD92" s="212"/>
      <c r="BE92" s="213"/>
    </row>
    <row r="93" spans="1:57" s="13" customFormat="1" ht="12.75" x14ac:dyDescent="0.2">
      <c r="A93" s="186"/>
      <c r="B93" s="187"/>
      <c r="C93" s="187"/>
      <c r="D93" s="187"/>
      <c r="E93" s="187"/>
      <c r="F93" s="188"/>
      <c r="G93" s="31" t="s">
        <v>127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189"/>
      <c r="AI93" s="190"/>
      <c r="AJ93" s="190"/>
      <c r="AK93" s="190"/>
      <c r="AL93" s="190"/>
      <c r="AM93" s="191"/>
      <c r="AN93" s="211"/>
      <c r="AO93" s="212"/>
      <c r="AP93" s="212"/>
      <c r="AQ93" s="212"/>
      <c r="AR93" s="212"/>
      <c r="AS93" s="212"/>
      <c r="AT93" s="212"/>
      <c r="AU93" s="212"/>
      <c r="AV93" s="213"/>
      <c r="AW93" s="211"/>
      <c r="AX93" s="212"/>
      <c r="AY93" s="212"/>
      <c r="AZ93" s="212"/>
      <c r="BA93" s="212"/>
      <c r="BB93" s="212"/>
      <c r="BC93" s="212"/>
      <c r="BD93" s="212"/>
      <c r="BE93" s="213"/>
    </row>
    <row r="94" spans="1:57" s="13" customFormat="1" ht="12.75" x14ac:dyDescent="0.2">
      <c r="A94" s="28"/>
      <c r="B94" s="29"/>
      <c r="C94" s="29"/>
      <c r="D94" s="29"/>
      <c r="E94" s="29"/>
      <c r="F94" s="30"/>
      <c r="G94" s="44" t="s">
        <v>128</v>
      </c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32"/>
      <c r="AI94" s="33"/>
      <c r="AJ94" s="33"/>
      <c r="AK94" s="33"/>
      <c r="AL94" s="33"/>
      <c r="AM94" s="34"/>
      <c r="AN94" s="214"/>
      <c r="AO94" s="215"/>
      <c r="AP94" s="215"/>
      <c r="AQ94" s="215"/>
      <c r="AR94" s="215"/>
      <c r="AS94" s="215"/>
      <c r="AT94" s="215"/>
      <c r="AU94" s="215"/>
      <c r="AV94" s="216"/>
      <c r="AW94" s="214"/>
      <c r="AX94" s="215"/>
      <c r="AY94" s="215"/>
      <c r="AZ94" s="215"/>
      <c r="BA94" s="215"/>
      <c r="BB94" s="215"/>
      <c r="BC94" s="215"/>
      <c r="BD94" s="215"/>
      <c r="BE94" s="216"/>
    </row>
    <row r="95" spans="1:57" s="13" customFormat="1" ht="12.75" x14ac:dyDescent="0.2">
      <c r="A95" s="54" t="s">
        <v>27</v>
      </c>
      <c r="B95" s="55"/>
      <c r="C95" s="55"/>
      <c r="D95" s="55"/>
      <c r="E95" s="55"/>
      <c r="F95" s="56"/>
      <c r="G95" s="57" t="s">
        <v>129</v>
      </c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8" t="s">
        <v>130</v>
      </c>
      <c r="AI95" s="59"/>
      <c r="AJ95" s="59"/>
      <c r="AK95" s="59"/>
      <c r="AL95" s="59"/>
      <c r="AM95" s="60"/>
      <c r="AN95" s="114">
        <v>0</v>
      </c>
      <c r="AO95" s="115"/>
      <c r="AP95" s="115"/>
      <c r="AQ95" s="115"/>
      <c r="AR95" s="115"/>
      <c r="AS95" s="115"/>
      <c r="AT95" s="115"/>
      <c r="AU95" s="115"/>
      <c r="AV95" s="116"/>
      <c r="AW95" s="217">
        <f>22382</f>
        <v>22382</v>
      </c>
      <c r="AX95" s="218"/>
      <c r="AY95" s="218"/>
      <c r="AZ95" s="218"/>
      <c r="BA95" s="218"/>
      <c r="BB95" s="218"/>
      <c r="BC95" s="218"/>
      <c r="BD95" s="218"/>
      <c r="BE95" s="219"/>
    </row>
    <row r="96" spans="1:57" s="13" customFormat="1" ht="12.75" x14ac:dyDescent="0.2">
      <c r="A96" s="64"/>
      <c r="B96" s="65"/>
      <c r="C96" s="65"/>
      <c r="D96" s="65"/>
      <c r="E96" s="65"/>
      <c r="F96" s="66"/>
      <c r="G96" s="67" t="s">
        <v>131</v>
      </c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8"/>
      <c r="AI96" s="69"/>
      <c r="AJ96" s="69"/>
      <c r="AK96" s="69"/>
      <c r="AL96" s="69"/>
      <c r="AM96" s="70"/>
      <c r="AN96" s="124"/>
      <c r="AO96" s="125"/>
      <c r="AP96" s="125"/>
      <c r="AQ96" s="125"/>
      <c r="AR96" s="125"/>
      <c r="AS96" s="125"/>
      <c r="AT96" s="125"/>
      <c r="AU96" s="125"/>
      <c r="AV96" s="126"/>
      <c r="AW96" s="220"/>
      <c r="AX96" s="221"/>
      <c r="AY96" s="221"/>
      <c r="AZ96" s="221"/>
      <c r="BA96" s="221"/>
      <c r="BB96" s="221"/>
      <c r="BC96" s="221"/>
      <c r="BD96" s="221"/>
      <c r="BE96" s="222"/>
    </row>
    <row r="97" spans="1:64" s="13" customFormat="1" ht="24" customHeight="1" x14ac:dyDescent="0.2">
      <c r="A97" s="74" t="s">
        <v>132</v>
      </c>
      <c r="B97" s="74"/>
      <c r="C97" s="74"/>
      <c r="D97" s="74"/>
      <c r="E97" s="74"/>
      <c r="F97" s="74"/>
      <c r="G97" s="223" t="s">
        <v>133</v>
      </c>
      <c r="H97" s="223"/>
      <c r="I97" s="223"/>
      <c r="J97" s="223"/>
      <c r="K97" s="223"/>
      <c r="L97" s="223"/>
      <c r="M97" s="223"/>
      <c r="N97" s="223"/>
      <c r="O97" s="223"/>
      <c r="P97" s="223"/>
      <c r="Q97" s="223"/>
      <c r="R97" s="223"/>
      <c r="S97" s="223"/>
      <c r="T97" s="223"/>
      <c r="U97" s="223"/>
      <c r="V97" s="223"/>
      <c r="W97" s="223"/>
      <c r="X97" s="223"/>
      <c r="Y97" s="223"/>
      <c r="Z97" s="223"/>
      <c r="AA97" s="223"/>
      <c r="AB97" s="223"/>
      <c r="AC97" s="223"/>
      <c r="AD97" s="223"/>
      <c r="AE97" s="223"/>
      <c r="AF97" s="223"/>
      <c r="AG97" s="223"/>
      <c r="AH97" s="76" t="s">
        <v>134</v>
      </c>
      <c r="AI97" s="76"/>
      <c r="AJ97" s="76"/>
      <c r="AK97" s="76"/>
      <c r="AL97" s="76"/>
      <c r="AM97" s="76"/>
      <c r="AN97" s="77">
        <f>AN98+AN100</f>
        <v>1364.5</v>
      </c>
      <c r="AO97" s="77"/>
      <c r="AP97" s="77"/>
      <c r="AQ97" s="77"/>
      <c r="AR97" s="77"/>
      <c r="AS97" s="77"/>
      <c r="AT97" s="77"/>
      <c r="AU97" s="77"/>
      <c r="AV97" s="77"/>
      <c r="AW97" s="77">
        <f>AW98+AW100</f>
        <v>1383.53</v>
      </c>
      <c r="AX97" s="77"/>
      <c r="AY97" s="77"/>
      <c r="AZ97" s="77"/>
      <c r="BA97" s="77"/>
      <c r="BB97" s="77"/>
      <c r="BC97" s="77"/>
      <c r="BD97" s="77"/>
      <c r="BE97" s="77"/>
    </row>
    <row r="98" spans="1:64" s="13" customFormat="1" ht="12.75" x14ac:dyDescent="0.2">
      <c r="A98" s="54" t="s">
        <v>135</v>
      </c>
      <c r="B98" s="55"/>
      <c r="C98" s="55"/>
      <c r="D98" s="55"/>
      <c r="E98" s="55"/>
      <c r="F98" s="56"/>
      <c r="G98" s="224" t="s">
        <v>136</v>
      </c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58" t="s">
        <v>134</v>
      </c>
      <c r="AI98" s="59"/>
      <c r="AJ98" s="59"/>
      <c r="AK98" s="59"/>
      <c r="AL98" s="59"/>
      <c r="AM98" s="60"/>
      <c r="AN98" s="61">
        <v>490.1</v>
      </c>
      <c r="AO98" s="62"/>
      <c r="AP98" s="62"/>
      <c r="AQ98" s="62"/>
      <c r="AR98" s="62"/>
      <c r="AS98" s="62"/>
      <c r="AT98" s="62"/>
      <c r="AU98" s="62"/>
      <c r="AV98" s="63"/>
      <c r="AW98" s="61">
        <v>490.1</v>
      </c>
      <c r="AX98" s="62"/>
      <c r="AY98" s="62"/>
      <c r="AZ98" s="62"/>
      <c r="BA98" s="62"/>
      <c r="BB98" s="62"/>
      <c r="BC98" s="62"/>
      <c r="BD98" s="62"/>
      <c r="BE98" s="63"/>
    </row>
    <row r="99" spans="1:64" s="13" customFormat="1" ht="12.75" x14ac:dyDescent="0.2">
      <c r="A99" s="64"/>
      <c r="B99" s="65"/>
      <c r="C99" s="65"/>
      <c r="D99" s="65"/>
      <c r="E99" s="65"/>
      <c r="F99" s="66"/>
      <c r="G99" s="225" t="s">
        <v>137</v>
      </c>
      <c r="H99" s="225"/>
      <c r="I99" s="225"/>
      <c r="J99" s="225"/>
      <c r="K99" s="225"/>
      <c r="L99" s="225"/>
      <c r="M99" s="225"/>
      <c r="N99" s="225"/>
      <c r="O99" s="225"/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  <c r="AA99" s="225"/>
      <c r="AB99" s="225"/>
      <c r="AC99" s="225"/>
      <c r="AD99" s="225"/>
      <c r="AE99" s="225"/>
      <c r="AF99" s="225"/>
      <c r="AG99" s="225"/>
      <c r="AH99" s="68"/>
      <c r="AI99" s="69"/>
      <c r="AJ99" s="69"/>
      <c r="AK99" s="69"/>
      <c r="AL99" s="69"/>
      <c r="AM99" s="70"/>
      <c r="AN99" s="71"/>
      <c r="AO99" s="72"/>
      <c r="AP99" s="72"/>
      <c r="AQ99" s="72"/>
      <c r="AR99" s="72"/>
      <c r="AS99" s="72"/>
      <c r="AT99" s="72"/>
      <c r="AU99" s="72"/>
      <c r="AV99" s="73"/>
      <c r="AW99" s="71"/>
      <c r="AX99" s="72"/>
      <c r="AY99" s="72"/>
      <c r="AZ99" s="72"/>
      <c r="BA99" s="72"/>
      <c r="BB99" s="72"/>
      <c r="BC99" s="72"/>
      <c r="BD99" s="72"/>
      <c r="BE99" s="73"/>
    </row>
    <row r="100" spans="1:64" s="13" customFormat="1" ht="12.75" x14ac:dyDescent="0.2">
      <c r="A100" s="54" t="s">
        <v>138</v>
      </c>
      <c r="B100" s="55"/>
      <c r="C100" s="55"/>
      <c r="D100" s="55"/>
      <c r="E100" s="55"/>
      <c r="F100" s="56"/>
      <c r="G100" s="224" t="s">
        <v>136</v>
      </c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58" t="s">
        <v>134</v>
      </c>
      <c r="AI100" s="59"/>
      <c r="AJ100" s="59"/>
      <c r="AK100" s="59"/>
      <c r="AL100" s="59"/>
      <c r="AM100" s="60"/>
      <c r="AN100" s="61">
        <v>874.4</v>
      </c>
      <c r="AO100" s="62"/>
      <c r="AP100" s="62"/>
      <c r="AQ100" s="62"/>
      <c r="AR100" s="62"/>
      <c r="AS100" s="62"/>
      <c r="AT100" s="62"/>
      <c r="AU100" s="62"/>
      <c r="AV100" s="63"/>
      <c r="AW100" s="61">
        <v>893.43</v>
      </c>
      <c r="AX100" s="62"/>
      <c r="AY100" s="62"/>
      <c r="AZ100" s="62"/>
      <c r="BA100" s="62"/>
      <c r="BB100" s="62"/>
      <c r="BC100" s="62"/>
      <c r="BD100" s="62"/>
      <c r="BE100" s="63"/>
    </row>
    <row r="101" spans="1:64" s="13" customFormat="1" ht="12.75" x14ac:dyDescent="0.2">
      <c r="A101" s="64"/>
      <c r="B101" s="65"/>
      <c r="C101" s="65"/>
      <c r="D101" s="65"/>
      <c r="E101" s="65"/>
      <c r="F101" s="66"/>
      <c r="G101" s="225" t="s">
        <v>139</v>
      </c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  <c r="Z101" s="225"/>
      <c r="AA101" s="225"/>
      <c r="AB101" s="225"/>
      <c r="AC101" s="225"/>
      <c r="AD101" s="225"/>
      <c r="AE101" s="225"/>
      <c r="AF101" s="225"/>
      <c r="AG101" s="225"/>
      <c r="AH101" s="68"/>
      <c r="AI101" s="69"/>
      <c r="AJ101" s="69"/>
      <c r="AK101" s="69"/>
      <c r="AL101" s="69"/>
      <c r="AM101" s="70"/>
      <c r="AN101" s="71"/>
      <c r="AO101" s="72"/>
      <c r="AP101" s="72"/>
      <c r="AQ101" s="72"/>
      <c r="AR101" s="72"/>
      <c r="AS101" s="72"/>
      <c r="AT101" s="72"/>
      <c r="AU101" s="72"/>
      <c r="AV101" s="73"/>
      <c r="AW101" s="71"/>
      <c r="AX101" s="72"/>
      <c r="AY101" s="72"/>
      <c r="AZ101" s="72"/>
      <c r="BA101" s="72"/>
      <c r="BB101" s="72"/>
      <c r="BC101" s="72"/>
      <c r="BD101" s="72"/>
      <c r="BE101" s="73"/>
    </row>
    <row r="102" spans="1:64" s="13" customFormat="1" ht="12.75" x14ac:dyDescent="0.2">
      <c r="A102" s="54" t="s">
        <v>140</v>
      </c>
      <c r="B102" s="55"/>
      <c r="C102" s="55"/>
      <c r="D102" s="55"/>
      <c r="E102" s="55"/>
      <c r="F102" s="56"/>
      <c r="G102" s="57" t="s">
        <v>141</v>
      </c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8" t="s">
        <v>142</v>
      </c>
      <c r="AI102" s="59"/>
      <c r="AJ102" s="59"/>
      <c r="AK102" s="59"/>
      <c r="AL102" s="59"/>
      <c r="AM102" s="60"/>
      <c r="AN102" s="100">
        <f>AN104+AN106+AN108+AN110</f>
        <v>5725.1399999999994</v>
      </c>
      <c r="AO102" s="101"/>
      <c r="AP102" s="101"/>
      <c r="AQ102" s="101"/>
      <c r="AR102" s="101"/>
      <c r="AS102" s="101"/>
      <c r="AT102" s="101"/>
      <c r="AU102" s="101"/>
      <c r="AV102" s="102"/>
      <c r="AW102" s="100">
        <f>AW104+AW106+AW108+AW110</f>
        <v>5999.53</v>
      </c>
      <c r="AX102" s="101"/>
      <c r="AY102" s="101"/>
      <c r="AZ102" s="101"/>
      <c r="BA102" s="101"/>
      <c r="BB102" s="101"/>
      <c r="BC102" s="101"/>
      <c r="BD102" s="101"/>
      <c r="BE102" s="102"/>
      <c r="BL102" s="13">
        <f>AN102+AN112</f>
        <v>24341.339999999997</v>
      </c>
    </row>
    <row r="103" spans="1:64" s="13" customFormat="1" ht="12.75" x14ac:dyDescent="0.2">
      <c r="A103" s="64"/>
      <c r="B103" s="65"/>
      <c r="C103" s="65"/>
      <c r="D103" s="65"/>
      <c r="E103" s="65"/>
      <c r="F103" s="66"/>
      <c r="G103" s="67" t="s">
        <v>143</v>
      </c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8"/>
      <c r="AI103" s="69"/>
      <c r="AJ103" s="69"/>
      <c r="AK103" s="69"/>
      <c r="AL103" s="69"/>
      <c r="AM103" s="70"/>
      <c r="AN103" s="103"/>
      <c r="AO103" s="104"/>
      <c r="AP103" s="104"/>
      <c r="AQ103" s="104"/>
      <c r="AR103" s="104"/>
      <c r="AS103" s="104"/>
      <c r="AT103" s="104"/>
      <c r="AU103" s="104"/>
      <c r="AV103" s="105"/>
      <c r="AW103" s="103"/>
      <c r="AX103" s="104"/>
      <c r="AY103" s="104"/>
      <c r="AZ103" s="104"/>
      <c r="BA103" s="104"/>
      <c r="BB103" s="104"/>
      <c r="BC103" s="104"/>
      <c r="BD103" s="104"/>
      <c r="BE103" s="105"/>
      <c r="BL103" s="13">
        <f>AW102+AW112</f>
        <v>24696.649999999998</v>
      </c>
    </row>
    <row r="104" spans="1:64" s="13" customFormat="1" ht="12.75" x14ac:dyDescent="0.2">
      <c r="A104" s="54" t="s">
        <v>144</v>
      </c>
      <c r="B104" s="55"/>
      <c r="C104" s="55"/>
      <c r="D104" s="55"/>
      <c r="E104" s="55"/>
      <c r="F104" s="56"/>
      <c r="G104" s="224" t="s">
        <v>136</v>
      </c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  <c r="Z104" s="224"/>
      <c r="AA104" s="224"/>
      <c r="AB104" s="224"/>
      <c r="AC104" s="224"/>
      <c r="AD104" s="224"/>
      <c r="AE104" s="224"/>
      <c r="AF104" s="224"/>
      <c r="AG104" s="224"/>
      <c r="AH104" s="58" t="s">
        <v>142</v>
      </c>
      <c r="AI104" s="59"/>
      <c r="AJ104" s="59"/>
      <c r="AK104" s="59"/>
      <c r="AL104" s="59"/>
      <c r="AM104" s="60"/>
      <c r="AN104" s="61"/>
      <c r="AO104" s="62"/>
      <c r="AP104" s="62"/>
      <c r="AQ104" s="62"/>
      <c r="AR104" s="62"/>
      <c r="AS104" s="62"/>
      <c r="AT104" s="62"/>
      <c r="AU104" s="62"/>
      <c r="AV104" s="63"/>
      <c r="AW104" s="226"/>
      <c r="AX104" s="227"/>
      <c r="AY104" s="227"/>
      <c r="AZ104" s="227"/>
      <c r="BA104" s="227"/>
      <c r="BB104" s="227"/>
      <c r="BC104" s="227"/>
      <c r="BD104" s="227"/>
      <c r="BE104" s="228"/>
    </row>
    <row r="105" spans="1:64" s="13" customFormat="1" ht="12.75" x14ac:dyDescent="0.2">
      <c r="A105" s="64"/>
      <c r="B105" s="65"/>
      <c r="C105" s="65"/>
      <c r="D105" s="65"/>
      <c r="E105" s="65"/>
      <c r="F105" s="66"/>
      <c r="G105" s="225" t="s">
        <v>145</v>
      </c>
      <c r="H105" s="225"/>
      <c r="I105" s="225"/>
      <c r="J105" s="225"/>
      <c r="K105" s="225"/>
      <c r="L105" s="225"/>
      <c r="M105" s="225"/>
      <c r="N105" s="225"/>
      <c r="O105" s="225"/>
      <c r="P105" s="225"/>
      <c r="Q105" s="225"/>
      <c r="R105" s="225"/>
      <c r="S105" s="225"/>
      <c r="T105" s="225"/>
      <c r="U105" s="225"/>
      <c r="V105" s="225"/>
      <c r="W105" s="225"/>
      <c r="X105" s="225"/>
      <c r="Y105" s="225"/>
      <c r="Z105" s="225"/>
      <c r="AA105" s="225"/>
      <c r="AB105" s="225"/>
      <c r="AC105" s="225"/>
      <c r="AD105" s="225"/>
      <c r="AE105" s="225"/>
      <c r="AF105" s="225"/>
      <c r="AG105" s="225"/>
      <c r="AH105" s="68"/>
      <c r="AI105" s="69"/>
      <c r="AJ105" s="69"/>
      <c r="AK105" s="69"/>
      <c r="AL105" s="69"/>
      <c r="AM105" s="70"/>
      <c r="AN105" s="71"/>
      <c r="AO105" s="72"/>
      <c r="AP105" s="72"/>
      <c r="AQ105" s="72"/>
      <c r="AR105" s="72"/>
      <c r="AS105" s="72"/>
      <c r="AT105" s="72"/>
      <c r="AU105" s="72"/>
      <c r="AV105" s="73"/>
      <c r="AW105" s="229"/>
      <c r="AX105" s="230"/>
      <c r="AY105" s="230"/>
      <c r="AZ105" s="230"/>
      <c r="BA105" s="230"/>
      <c r="BB105" s="230"/>
      <c r="BC105" s="230"/>
      <c r="BD105" s="230"/>
      <c r="BE105" s="231"/>
    </row>
    <row r="106" spans="1:64" s="13" customFormat="1" ht="12.75" x14ac:dyDescent="0.2">
      <c r="A106" s="54" t="s">
        <v>146</v>
      </c>
      <c r="B106" s="55"/>
      <c r="C106" s="55"/>
      <c r="D106" s="55"/>
      <c r="E106" s="55"/>
      <c r="F106" s="56"/>
      <c r="G106" s="224" t="s">
        <v>136</v>
      </c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  <c r="W106" s="224"/>
      <c r="X106" s="224"/>
      <c r="Y106" s="224"/>
      <c r="Z106" s="224"/>
      <c r="AA106" s="224"/>
      <c r="AB106" s="224"/>
      <c r="AC106" s="224"/>
      <c r="AD106" s="224"/>
      <c r="AE106" s="224"/>
      <c r="AF106" s="224"/>
      <c r="AG106" s="224"/>
      <c r="AH106" s="58" t="s">
        <v>142</v>
      </c>
      <c r="AI106" s="59"/>
      <c r="AJ106" s="59"/>
      <c r="AK106" s="59"/>
      <c r="AL106" s="59"/>
      <c r="AM106" s="60"/>
      <c r="AN106" s="61">
        <v>362.41</v>
      </c>
      <c r="AO106" s="62"/>
      <c r="AP106" s="62"/>
      <c r="AQ106" s="62"/>
      <c r="AR106" s="62"/>
      <c r="AS106" s="62"/>
      <c r="AT106" s="62"/>
      <c r="AU106" s="62"/>
      <c r="AV106" s="63"/>
      <c r="AW106" s="61">
        <v>380.79</v>
      </c>
      <c r="AX106" s="62"/>
      <c r="AY106" s="62"/>
      <c r="AZ106" s="62"/>
      <c r="BA106" s="62"/>
      <c r="BB106" s="62"/>
      <c r="BC106" s="62"/>
      <c r="BD106" s="62"/>
      <c r="BE106" s="63"/>
    </row>
    <row r="107" spans="1:64" s="13" customFormat="1" ht="12.75" x14ac:dyDescent="0.2">
      <c r="A107" s="64"/>
      <c r="B107" s="65"/>
      <c r="C107" s="65"/>
      <c r="D107" s="65"/>
      <c r="E107" s="65"/>
      <c r="F107" s="66"/>
      <c r="G107" s="225" t="s">
        <v>137</v>
      </c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25"/>
      <c r="AF107" s="225"/>
      <c r="AG107" s="225"/>
      <c r="AH107" s="68"/>
      <c r="AI107" s="69"/>
      <c r="AJ107" s="69"/>
      <c r="AK107" s="69"/>
      <c r="AL107" s="69"/>
      <c r="AM107" s="70"/>
      <c r="AN107" s="71"/>
      <c r="AO107" s="72"/>
      <c r="AP107" s="72"/>
      <c r="AQ107" s="72"/>
      <c r="AR107" s="72"/>
      <c r="AS107" s="72"/>
      <c r="AT107" s="72"/>
      <c r="AU107" s="72"/>
      <c r="AV107" s="73"/>
      <c r="AW107" s="71"/>
      <c r="AX107" s="72"/>
      <c r="AY107" s="72"/>
      <c r="AZ107" s="72"/>
      <c r="BA107" s="72"/>
      <c r="BB107" s="72"/>
      <c r="BC107" s="72"/>
      <c r="BD107" s="72"/>
      <c r="BE107" s="73"/>
    </row>
    <row r="108" spans="1:64" s="13" customFormat="1" ht="12.75" x14ac:dyDescent="0.2">
      <c r="A108" s="54" t="s">
        <v>147</v>
      </c>
      <c r="B108" s="55"/>
      <c r="C108" s="55"/>
      <c r="D108" s="55"/>
      <c r="E108" s="55"/>
      <c r="F108" s="56"/>
      <c r="G108" s="224" t="s">
        <v>136</v>
      </c>
      <c r="H108" s="224"/>
      <c r="I108" s="224"/>
      <c r="J108" s="224"/>
      <c r="K108" s="224"/>
      <c r="L108" s="224"/>
      <c r="M108" s="224"/>
      <c r="N108" s="224"/>
      <c r="O108" s="224"/>
      <c r="P108" s="224"/>
      <c r="Q108" s="224"/>
      <c r="R108" s="224"/>
      <c r="S108" s="224"/>
      <c r="T108" s="224"/>
      <c r="U108" s="224"/>
      <c r="V108" s="224"/>
      <c r="W108" s="224"/>
      <c r="X108" s="224"/>
      <c r="Y108" s="224"/>
      <c r="Z108" s="224"/>
      <c r="AA108" s="224"/>
      <c r="AB108" s="224"/>
      <c r="AC108" s="224"/>
      <c r="AD108" s="224"/>
      <c r="AE108" s="224"/>
      <c r="AF108" s="224"/>
      <c r="AG108" s="224"/>
      <c r="AH108" s="58" t="s">
        <v>142</v>
      </c>
      <c r="AI108" s="59"/>
      <c r="AJ108" s="59"/>
      <c r="AK108" s="59"/>
      <c r="AL108" s="59"/>
      <c r="AM108" s="60"/>
      <c r="AN108" s="61">
        <v>3238.83</v>
      </c>
      <c r="AO108" s="62"/>
      <c r="AP108" s="62"/>
      <c r="AQ108" s="62"/>
      <c r="AR108" s="62"/>
      <c r="AS108" s="62"/>
      <c r="AT108" s="62"/>
      <c r="AU108" s="62"/>
      <c r="AV108" s="63"/>
      <c r="AW108" s="61">
        <v>3375.89</v>
      </c>
      <c r="AX108" s="62"/>
      <c r="AY108" s="62"/>
      <c r="AZ108" s="62"/>
      <c r="BA108" s="62"/>
      <c r="BB108" s="62"/>
      <c r="BC108" s="62"/>
      <c r="BD108" s="62"/>
      <c r="BE108" s="63"/>
    </row>
    <row r="109" spans="1:64" s="13" customFormat="1" ht="12.75" x14ac:dyDescent="0.2">
      <c r="A109" s="64"/>
      <c r="B109" s="65"/>
      <c r="C109" s="65"/>
      <c r="D109" s="65"/>
      <c r="E109" s="65"/>
      <c r="F109" s="66"/>
      <c r="G109" s="225" t="s">
        <v>139</v>
      </c>
      <c r="H109" s="225"/>
      <c r="I109" s="225"/>
      <c r="J109" s="225"/>
      <c r="K109" s="225"/>
      <c r="L109" s="225"/>
      <c r="M109" s="225"/>
      <c r="N109" s="225"/>
      <c r="O109" s="225"/>
      <c r="P109" s="225"/>
      <c r="Q109" s="225"/>
      <c r="R109" s="225"/>
      <c r="S109" s="225"/>
      <c r="T109" s="225"/>
      <c r="U109" s="225"/>
      <c r="V109" s="225"/>
      <c r="W109" s="225"/>
      <c r="X109" s="225"/>
      <c r="Y109" s="225"/>
      <c r="Z109" s="225"/>
      <c r="AA109" s="225"/>
      <c r="AB109" s="225"/>
      <c r="AC109" s="225"/>
      <c r="AD109" s="225"/>
      <c r="AE109" s="225"/>
      <c r="AF109" s="225"/>
      <c r="AG109" s="225"/>
      <c r="AH109" s="68"/>
      <c r="AI109" s="69"/>
      <c r="AJ109" s="69"/>
      <c r="AK109" s="69"/>
      <c r="AL109" s="69"/>
      <c r="AM109" s="70"/>
      <c r="AN109" s="71"/>
      <c r="AO109" s="72"/>
      <c r="AP109" s="72"/>
      <c r="AQ109" s="72"/>
      <c r="AR109" s="72"/>
      <c r="AS109" s="72"/>
      <c r="AT109" s="72"/>
      <c r="AU109" s="72"/>
      <c r="AV109" s="73"/>
      <c r="AW109" s="71"/>
      <c r="AX109" s="72"/>
      <c r="AY109" s="72"/>
      <c r="AZ109" s="72"/>
      <c r="BA109" s="72"/>
      <c r="BB109" s="72"/>
      <c r="BC109" s="72"/>
      <c r="BD109" s="72"/>
      <c r="BE109" s="73"/>
    </row>
    <row r="110" spans="1:64" s="13" customFormat="1" ht="12.75" x14ac:dyDescent="0.2">
      <c r="A110" s="54" t="s">
        <v>148</v>
      </c>
      <c r="B110" s="55"/>
      <c r="C110" s="55"/>
      <c r="D110" s="55"/>
      <c r="E110" s="55"/>
      <c r="F110" s="56"/>
      <c r="G110" s="224" t="s">
        <v>136</v>
      </c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  <c r="AC110" s="224"/>
      <c r="AD110" s="224"/>
      <c r="AE110" s="224"/>
      <c r="AF110" s="224"/>
      <c r="AG110" s="224"/>
      <c r="AH110" s="58" t="s">
        <v>142</v>
      </c>
      <c r="AI110" s="59"/>
      <c r="AJ110" s="59"/>
      <c r="AK110" s="59"/>
      <c r="AL110" s="59"/>
      <c r="AM110" s="60"/>
      <c r="AN110" s="61">
        <v>2123.9</v>
      </c>
      <c r="AO110" s="62"/>
      <c r="AP110" s="62"/>
      <c r="AQ110" s="62"/>
      <c r="AR110" s="62"/>
      <c r="AS110" s="62"/>
      <c r="AT110" s="62"/>
      <c r="AU110" s="62"/>
      <c r="AV110" s="63"/>
      <c r="AW110" s="61">
        <v>2242.85</v>
      </c>
      <c r="AX110" s="62"/>
      <c r="AY110" s="62"/>
      <c r="AZ110" s="62"/>
      <c r="BA110" s="62"/>
      <c r="BB110" s="62"/>
      <c r="BC110" s="62"/>
      <c r="BD110" s="62"/>
      <c r="BE110" s="63"/>
    </row>
    <row r="111" spans="1:64" s="13" customFormat="1" ht="12.75" x14ac:dyDescent="0.2">
      <c r="A111" s="64"/>
      <c r="B111" s="65"/>
      <c r="C111" s="65"/>
      <c r="D111" s="65"/>
      <c r="E111" s="65"/>
      <c r="F111" s="66"/>
      <c r="G111" s="225" t="s">
        <v>149</v>
      </c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25"/>
      <c r="AE111" s="225"/>
      <c r="AF111" s="225"/>
      <c r="AG111" s="225"/>
      <c r="AH111" s="68"/>
      <c r="AI111" s="69"/>
      <c r="AJ111" s="69"/>
      <c r="AK111" s="69"/>
      <c r="AL111" s="69"/>
      <c r="AM111" s="70"/>
      <c r="AN111" s="71"/>
      <c r="AO111" s="72"/>
      <c r="AP111" s="72"/>
      <c r="AQ111" s="72"/>
      <c r="AR111" s="72"/>
      <c r="AS111" s="72"/>
      <c r="AT111" s="72"/>
      <c r="AU111" s="72"/>
      <c r="AV111" s="73"/>
      <c r="AW111" s="71"/>
      <c r="AX111" s="72"/>
      <c r="AY111" s="72"/>
      <c r="AZ111" s="72"/>
      <c r="BA111" s="72"/>
      <c r="BB111" s="72"/>
      <c r="BC111" s="72"/>
      <c r="BD111" s="72"/>
      <c r="BE111" s="73"/>
    </row>
    <row r="112" spans="1:64" s="13" customFormat="1" ht="12.75" x14ac:dyDescent="0.2">
      <c r="A112" s="54" t="s">
        <v>150</v>
      </c>
      <c r="B112" s="55"/>
      <c r="C112" s="55"/>
      <c r="D112" s="55"/>
      <c r="E112" s="55"/>
      <c r="F112" s="56"/>
      <c r="G112" s="57" t="s">
        <v>151</v>
      </c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8" t="s">
        <v>142</v>
      </c>
      <c r="AI112" s="59"/>
      <c r="AJ112" s="59"/>
      <c r="AK112" s="59"/>
      <c r="AL112" s="59"/>
      <c r="AM112" s="60"/>
      <c r="AN112" s="100">
        <f>AN114+AN116</f>
        <v>18616.199999999997</v>
      </c>
      <c r="AO112" s="101"/>
      <c r="AP112" s="101"/>
      <c r="AQ112" s="101"/>
      <c r="AR112" s="101"/>
      <c r="AS112" s="101"/>
      <c r="AT112" s="101"/>
      <c r="AU112" s="101"/>
      <c r="AV112" s="102"/>
      <c r="AW112" s="100">
        <f>AW114+AW116</f>
        <v>18697.12</v>
      </c>
      <c r="AX112" s="101"/>
      <c r="AY112" s="101"/>
      <c r="AZ112" s="101"/>
      <c r="BA112" s="101"/>
      <c r="BB112" s="101"/>
      <c r="BC112" s="101"/>
      <c r="BD112" s="101"/>
      <c r="BE112" s="102"/>
    </row>
    <row r="113" spans="1:57" s="13" customFormat="1" ht="12.75" x14ac:dyDescent="0.2">
      <c r="A113" s="64"/>
      <c r="B113" s="65"/>
      <c r="C113" s="65"/>
      <c r="D113" s="65"/>
      <c r="E113" s="65"/>
      <c r="F113" s="66"/>
      <c r="G113" s="67" t="s">
        <v>152</v>
      </c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8"/>
      <c r="AI113" s="69"/>
      <c r="AJ113" s="69"/>
      <c r="AK113" s="69"/>
      <c r="AL113" s="69"/>
      <c r="AM113" s="70"/>
      <c r="AN113" s="103"/>
      <c r="AO113" s="104"/>
      <c r="AP113" s="104"/>
      <c r="AQ113" s="104"/>
      <c r="AR113" s="104"/>
      <c r="AS113" s="104"/>
      <c r="AT113" s="104"/>
      <c r="AU113" s="104"/>
      <c r="AV113" s="105"/>
      <c r="AW113" s="103"/>
      <c r="AX113" s="104"/>
      <c r="AY113" s="104"/>
      <c r="AZ113" s="104"/>
      <c r="BA113" s="104"/>
      <c r="BB113" s="104"/>
      <c r="BC113" s="104"/>
      <c r="BD113" s="104"/>
      <c r="BE113" s="105"/>
    </row>
    <row r="114" spans="1:57" s="13" customFormat="1" ht="12.75" x14ac:dyDescent="0.2">
      <c r="A114" s="232" t="s">
        <v>153</v>
      </c>
      <c r="B114" s="233"/>
      <c r="C114" s="233"/>
      <c r="D114" s="233"/>
      <c r="E114" s="233"/>
      <c r="F114" s="234"/>
      <c r="G114" s="235" t="s">
        <v>136</v>
      </c>
      <c r="H114" s="235"/>
      <c r="I114" s="235"/>
      <c r="J114" s="235"/>
      <c r="K114" s="235"/>
      <c r="L114" s="235"/>
      <c r="M114" s="235"/>
      <c r="N114" s="235"/>
      <c r="O114" s="235"/>
      <c r="P114" s="235"/>
      <c r="Q114" s="235"/>
      <c r="R114" s="235"/>
      <c r="S114" s="235"/>
      <c r="T114" s="235"/>
      <c r="U114" s="235"/>
      <c r="V114" s="235"/>
      <c r="W114" s="235"/>
      <c r="X114" s="235"/>
      <c r="Y114" s="235"/>
      <c r="Z114" s="235"/>
      <c r="AA114" s="235"/>
      <c r="AB114" s="235"/>
      <c r="AC114" s="235"/>
      <c r="AD114" s="235"/>
      <c r="AE114" s="235"/>
      <c r="AF114" s="235"/>
      <c r="AG114" s="235"/>
      <c r="AH114" s="58" t="s">
        <v>142</v>
      </c>
      <c r="AI114" s="59"/>
      <c r="AJ114" s="59"/>
      <c r="AK114" s="59"/>
      <c r="AL114" s="59"/>
      <c r="AM114" s="60"/>
      <c r="AN114" s="61">
        <v>5751.4</v>
      </c>
      <c r="AO114" s="62"/>
      <c r="AP114" s="62"/>
      <c r="AQ114" s="62"/>
      <c r="AR114" s="62"/>
      <c r="AS114" s="62"/>
      <c r="AT114" s="62"/>
      <c r="AU114" s="62"/>
      <c r="AV114" s="63"/>
      <c r="AW114" s="61">
        <v>5795.72</v>
      </c>
      <c r="AX114" s="62"/>
      <c r="AY114" s="62"/>
      <c r="AZ114" s="62"/>
      <c r="BA114" s="62"/>
      <c r="BB114" s="62"/>
      <c r="BC114" s="62"/>
      <c r="BD114" s="62"/>
      <c r="BE114" s="63"/>
    </row>
    <row r="115" spans="1:57" s="13" customFormat="1" ht="12.75" x14ac:dyDescent="0.2">
      <c r="A115" s="236"/>
      <c r="B115" s="237"/>
      <c r="C115" s="237"/>
      <c r="D115" s="237"/>
      <c r="E115" s="237"/>
      <c r="F115" s="238"/>
      <c r="G115" s="239" t="s">
        <v>137</v>
      </c>
      <c r="H115" s="239"/>
      <c r="I115" s="239"/>
      <c r="J115" s="239"/>
      <c r="K115" s="239"/>
      <c r="L115" s="239"/>
      <c r="M115" s="239"/>
      <c r="N115" s="239"/>
      <c r="O115" s="239"/>
      <c r="P115" s="239"/>
      <c r="Q115" s="239"/>
      <c r="R115" s="239"/>
      <c r="S115" s="239"/>
      <c r="T115" s="239"/>
      <c r="U115" s="239"/>
      <c r="V115" s="239"/>
      <c r="W115" s="239"/>
      <c r="X115" s="239"/>
      <c r="Y115" s="239"/>
      <c r="Z115" s="239"/>
      <c r="AA115" s="239"/>
      <c r="AB115" s="239"/>
      <c r="AC115" s="239"/>
      <c r="AD115" s="239"/>
      <c r="AE115" s="239"/>
      <c r="AF115" s="239"/>
      <c r="AG115" s="239"/>
      <c r="AH115" s="68"/>
      <c r="AI115" s="69"/>
      <c r="AJ115" s="69"/>
      <c r="AK115" s="69"/>
      <c r="AL115" s="69"/>
      <c r="AM115" s="70"/>
      <c r="AN115" s="71"/>
      <c r="AO115" s="72"/>
      <c r="AP115" s="72"/>
      <c r="AQ115" s="72"/>
      <c r="AR115" s="72"/>
      <c r="AS115" s="72"/>
      <c r="AT115" s="72"/>
      <c r="AU115" s="72"/>
      <c r="AV115" s="73"/>
      <c r="AW115" s="71"/>
      <c r="AX115" s="72"/>
      <c r="AY115" s="72"/>
      <c r="AZ115" s="72"/>
      <c r="BA115" s="72"/>
      <c r="BB115" s="72"/>
      <c r="BC115" s="72"/>
      <c r="BD115" s="72"/>
      <c r="BE115" s="73"/>
    </row>
    <row r="116" spans="1:57" s="13" customFormat="1" ht="12.75" x14ac:dyDescent="0.2">
      <c r="A116" s="54" t="s">
        <v>154</v>
      </c>
      <c r="B116" s="55"/>
      <c r="C116" s="55"/>
      <c r="D116" s="55"/>
      <c r="E116" s="55"/>
      <c r="F116" s="56"/>
      <c r="G116" s="224" t="s">
        <v>136</v>
      </c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  <c r="X116" s="224"/>
      <c r="Y116" s="224"/>
      <c r="Z116" s="224"/>
      <c r="AA116" s="224"/>
      <c r="AB116" s="224"/>
      <c r="AC116" s="224"/>
      <c r="AD116" s="224"/>
      <c r="AE116" s="224"/>
      <c r="AF116" s="224"/>
      <c r="AG116" s="224"/>
      <c r="AH116" s="58" t="s">
        <v>142</v>
      </c>
      <c r="AI116" s="59"/>
      <c r="AJ116" s="59"/>
      <c r="AK116" s="59"/>
      <c r="AL116" s="59"/>
      <c r="AM116" s="60"/>
      <c r="AN116" s="61">
        <v>12864.8</v>
      </c>
      <c r="AO116" s="62"/>
      <c r="AP116" s="62"/>
      <c r="AQ116" s="62"/>
      <c r="AR116" s="62"/>
      <c r="AS116" s="62"/>
      <c r="AT116" s="62"/>
      <c r="AU116" s="62"/>
      <c r="AV116" s="63"/>
      <c r="AW116" s="61">
        <v>12901.4</v>
      </c>
      <c r="AX116" s="62"/>
      <c r="AY116" s="62"/>
      <c r="AZ116" s="62"/>
      <c r="BA116" s="62"/>
      <c r="BB116" s="62"/>
      <c r="BC116" s="62"/>
      <c r="BD116" s="62"/>
      <c r="BE116" s="63"/>
    </row>
    <row r="117" spans="1:57" s="13" customFormat="1" ht="12.75" x14ac:dyDescent="0.2">
      <c r="A117" s="64"/>
      <c r="B117" s="65"/>
      <c r="C117" s="65"/>
      <c r="D117" s="65"/>
      <c r="E117" s="65"/>
      <c r="F117" s="66"/>
      <c r="G117" s="225" t="s">
        <v>139</v>
      </c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H117" s="68"/>
      <c r="AI117" s="69"/>
      <c r="AJ117" s="69"/>
      <c r="AK117" s="69"/>
      <c r="AL117" s="69"/>
      <c r="AM117" s="70"/>
      <c r="AN117" s="71"/>
      <c r="AO117" s="72"/>
      <c r="AP117" s="72"/>
      <c r="AQ117" s="72"/>
      <c r="AR117" s="72"/>
      <c r="AS117" s="72"/>
      <c r="AT117" s="72"/>
      <c r="AU117" s="72"/>
      <c r="AV117" s="73"/>
      <c r="AW117" s="71"/>
      <c r="AX117" s="72"/>
      <c r="AY117" s="72"/>
      <c r="AZ117" s="72"/>
      <c r="BA117" s="72"/>
      <c r="BB117" s="72"/>
      <c r="BC117" s="72"/>
      <c r="BD117" s="72"/>
      <c r="BE117" s="73"/>
    </row>
    <row r="118" spans="1:57" s="13" customFormat="1" ht="15" customHeight="1" x14ac:dyDescent="0.2">
      <c r="A118" s="51" t="s">
        <v>155</v>
      </c>
      <c r="B118" s="51"/>
      <c r="C118" s="51"/>
      <c r="D118" s="51"/>
      <c r="E118" s="51"/>
      <c r="F118" s="51"/>
      <c r="G118" s="52" t="s">
        <v>156</v>
      </c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12" t="s">
        <v>157</v>
      </c>
      <c r="AI118" s="12"/>
      <c r="AJ118" s="12"/>
      <c r="AK118" s="12"/>
      <c r="AL118" s="12"/>
      <c r="AM118" s="12"/>
      <c r="AN118" s="53">
        <f>AN119+AN121+AN123+AN125</f>
        <v>2328.0700000000002</v>
      </c>
      <c r="AO118" s="53"/>
      <c r="AP118" s="53"/>
      <c r="AQ118" s="53"/>
      <c r="AR118" s="53"/>
      <c r="AS118" s="53"/>
      <c r="AT118" s="53"/>
      <c r="AU118" s="53"/>
      <c r="AV118" s="53"/>
      <c r="AW118" s="53">
        <f>AW121+AW123+AW125</f>
        <v>2443.52</v>
      </c>
      <c r="AX118" s="53"/>
      <c r="AY118" s="53"/>
      <c r="AZ118" s="53"/>
      <c r="BA118" s="53"/>
      <c r="BB118" s="53"/>
      <c r="BC118" s="53"/>
      <c r="BD118" s="53"/>
      <c r="BE118" s="53"/>
    </row>
    <row r="119" spans="1:57" s="13" customFormat="1" ht="12.75" x14ac:dyDescent="0.2">
      <c r="A119" s="54" t="s">
        <v>158</v>
      </c>
      <c r="B119" s="55"/>
      <c r="C119" s="55"/>
      <c r="D119" s="55"/>
      <c r="E119" s="55"/>
      <c r="F119" s="56"/>
      <c r="G119" s="224" t="s">
        <v>136</v>
      </c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24"/>
      <c r="Z119" s="224"/>
      <c r="AA119" s="224"/>
      <c r="AB119" s="224"/>
      <c r="AC119" s="224"/>
      <c r="AD119" s="224"/>
      <c r="AE119" s="224"/>
      <c r="AF119" s="224"/>
      <c r="AG119" s="224"/>
      <c r="AH119" s="58" t="s">
        <v>157</v>
      </c>
      <c r="AI119" s="59"/>
      <c r="AJ119" s="59"/>
      <c r="AK119" s="59"/>
      <c r="AL119" s="59"/>
      <c r="AM119" s="60"/>
      <c r="AN119" s="61"/>
      <c r="AO119" s="62"/>
      <c r="AP119" s="62"/>
      <c r="AQ119" s="62"/>
      <c r="AR119" s="62"/>
      <c r="AS119" s="62"/>
      <c r="AT119" s="62"/>
      <c r="AU119" s="62"/>
      <c r="AV119" s="63"/>
      <c r="AW119" s="226"/>
      <c r="AX119" s="227"/>
      <c r="AY119" s="227"/>
      <c r="AZ119" s="227"/>
      <c r="BA119" s="227"/>
      <c r="BB119" s="227"/>
      <c r="BC119" s="227"/>
      <c r="BD119" s="227"/>
      <c r="BE119" s="228"/>
    </row>
    <row r="120" spans="1:57" s="13" customFormat="1" ht="12.75" x14ac:dyDescent="0.2">
      <c r="A120" s="64"/>
      <c r="B120" s="65"/>
      <c r="C120" s="65"/>
      <c r="D120" s="65"/>
      <c r="E120" s="65"/>
      <c r="F120" s="66"/>
      <c r="G120" s="225" t="s">
        <v>145</v>
      </c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  <c r="U120" s="225"/>
      <c r="V120" s="225"/>
      <c r="W120" s="225"/>
      <c r="X120" s="225"/>
      <c r="Y120" s="225"/>
      <c r="Z120" s="225"/>
      <c r="AA120" s="225"/>
      <c r="AB120" s="225"/>
      <c r="AC120" s="225"/>
      <c r="AD120" s="225"/>
      <c r="AE120" s="225"/>
      <c r="AF120" s="225"/>
      <c r="AG120" s="225"/>
      <c r="AH120" s="68"/>
      <c r="AI120" s="69"/>
      <c r="AJ120" s="69"/>
      <c r="AK120" s="69"/>
      <c r="AL120" s="69"/>
      <c r="AM120" s="70"/>
      <c r="AN120" s="71"/>
      <c r="AO120" s="72"/>
      <c r="AP120" s="72"/>
      <c r="AQ120" s="72"/>
      <c r="AR120" s="72"/>
      <c r="AS120" s="72"/>
      <c r="AT120" s="72"/>
      <c r="AU120" s="72"/>
      <c r="AV120" s="73"/>
      <c r="AW120" s="229"/>
      <c r="AX120" s="230"/>
      <c r="AY120" s="230"/>
      <c r="AZ120" s="230"/>
      <c r="BA120" s="230"/>
      <c r="BB120" s="230"/>
      <c r="BC120" s="230"/>
      <c r="BD120" s="230"/>
      <c r="BE120" s="231"/>
    </row>
    <row r="121" spans="1:57" s="13" customFormat="1" ht="15" customHeight="1" x14ac:dyDescent="0.2">
      <c r="A121" s="54" t="s">
        <v>159</v>
      </c>
      <c r="B121" s="55"/>
      <c r="C121" s="55"/>
      <c r="D121" s="55"/>
      <c r="E121" s="55"/>
      <c r="F121" s="56"/>
      <c r="G121" s="224" t="s">
        <v>136</v>
      </c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24"/>
      <c r="Z121" s="224"/>
      <c r="AA121" s="224"/>
      <c r="AB121" s="224"/>
      <c r="AC121" s="224"/>
      <c r="AD121" s="224"/>
      <c r="AE121" s="224"/>
      <c r="AF121" s="224"/>
      <c r="AG121" s="224"/>
      <c r="AH121" s="58" t="s">
        <v>157</v>
      </c>
      <c r="AI121" s="59"/>
      <c r="AJ121" s="59"/>
      <c r="AK121" s="59"/>
      <c r="AL121" s="59"/>
      <c r="AM121" s="60"/>
      <c r="AN121" s="61">
        <v>181.41</v>
      </c>
      <c r="AO121" s="62"/>
      <c r="AP121" s="62"/>
      <c r="AQ121" s="62"/>
      <c r="AR121" s="62"/>
      <c r="AS121" s="62"/>
      <c r="AT121" s="62"/>
      <c r="AU121" s="62"/>
      <c r="AV121" s="63"/>
      <c r="AW121" s="61">
        <v>183.43</v>
      </c>
      <c r="AX121" s="62"/>
      <c r="AY121" s="62"/>
      <c r="AZ121" s="62"/>
      <c r="BA121" s="62"/>
      <c r="BB121" s="62"/>
      <c r="BC121" s="62"/>
      <c r="BD121" s="62"/>
      <c r="BE121" s="63"/>
    </row>
    <row r="122" spans="1:57" s="13" customFormat="1" ht="12.75" x14ac:dyDescent="0.2">
      <c r="A122" s="64"/>
      <c r="B122" s="65"/>
      <c r="C122" s="65"/>
      <c r="D122" s="65"/>
      <c r="E122" s="65"/>
      <c r="F122" s="66"/>
      <c r="G122" s="225" t="s">
        <v>137</v>
      </c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  <c r="AH122" s="68"/>
      <c r="AI122" s="69"/>
      <c r="AJ122" s="69"/>
      <c r="AK122" s="69"/>
      <c r="AL122" s="69"/>
      <c r="AM122" s="70"/>
      <c r="AN122" s="71"/>
      <c r="AO122" s="72"/>
      <c r="AP122" s="72"/>
      <c r="AQ122" s="72"/>
      <c r="AR122" s="72"/>
      <c r="AS122" s="72"/>
      <c r="AT122" s="72"/>
      <c r="AU122" s="72"/>
      <c r="AV122" s="73"/>
      <c r="AW122" s="71"/>
      <c r="AX122" s="72"/>
      <c r="AY122" s="72"/>
      <c r="AZ122" s="72"/>
      <c r="BA122" s="72"/>
      <c r="BB122" s="72"/>
      <c r="BC122" s="72"/>
      <c r="BD122" s="72"/>
      <c r="BE122" s="73"/>
    </row>
    <row r="123" spans="1:57" s="13" customFormat="1" ht="12.75" x14ac:dyDescent="0.2">
      <c r="A123" s="54" t="s">
        <v>160</v>
      </c>
      <c r="B123" s="55"/>
      <c r="C123" s="55"/>
      <c r="D123" s="55"/>
      <c r="E123" s="55"/>
      <c r="F123" s="56"/>
      <c r="G123" s="224" t="s">
        <v>136</v>
      </c>
      <c r="H123" s="224"/>
      <c r="I123" s="224"/>
      <c r="J123" s="224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4"/>
      <c r="X123" s="224"/>
      <c r="Y123" s="224"/>
      <c r="Z123" s="224"/>
      <c r="AA123" s="224"/>
      <c r="AB123" s="224"/>
      <c r="AC123" s="224"/>
      <c r="AD123" s="224"/>
      <c r="AE123" s="224"/>
      <c r="AF123" s="224"/>
      <c r="AG123" s="224"/>
      <c r="AH123" s="58" t="s">
        <v>157</v>
      </c>
      <c r="AI123" s="59"/>
      <c r="AJ123" s="59"/>
      <c r="AK123" s="59"/>
      <c r="AL123" s="59"/>
      <c r="AM123" s="60"/>
      <c r="AN123" s="61">
        <v>1223.02</v>
      </c>
      <c r="AO123" s="62"/>
      <c r="AP123" s="62"/>
      <c r="AQ123" s="62"/>
      <c r="AR123" s="62"/>
      <c r="AS123" s="62"/>
      <c r="AT123" s="62"/>
      <c r="AU123" s="62"/>
      <c r="AV123" s="63"/>
      <c r="AW123" s="61">
        <v>1274.5899999999999</v>
      </c>
      <c r="AX123" s="62"/>
      <c r="AY123" s="62"/>
      <c r="AZ123" s="62"/>
      <c r="BA123" s="62"/>
      <c r="BB123" s="62"/>
      <c r="BC123" s="62"/>
      <c r="BD123" s="62"/>
      <c r="BE123" s="63"/>
    </row>
    <row r="124" spans="1:57" s="13" customFormat="1" ht="12.75" x14ac:dyDescent="0.2">
      <c r="A124" s="64"/>
      <c r="B124" s="65"/>
      <c r="C124" s="65"/>
      <c r="D124" s="65"/>
      <c r="E124" s="65"/>
      <c r="F124" s="66"/>
      <c r="G124" s="225" t="s">
        <v>139</v>
      </c>
      <c r="H124" s="225"/>
      <c r="I124" s="225"/>
      <c r="J124" s="225"/>
      <c r="K124" s="225"/>
      <c r="L124" s="225"/>
      <c r="M124" s="225"/>
      <c r="N124" s="225"/>
      <c r="O124" s="225"/>
      <c r="P124" s="225"/>
      <c r="Q124" s="225"/>
      <c r="R124" s="225"/>
      <c r="S124" s="225"/>
      <c r="T124" s="225"/>
      <c r="U124" s="225"/>
      <c r="V124" s="225"/>
      <c r="W124" s="225"/>
      <c r="X124" s="225"/>
      <c r="Y124" s="225"/>
      <c r="Z124" s="225"/>
      <c r="AA124" s="225"/>
      <c r="AB124" s="225"/>
      <c r="AC124" s="225"/>
      <c r="AD124" s="225"/>
      <c r="AE124" s="225"/>
      <c r="AF124" s="225"/>
      <c r="AG124" s="225"/>
      <c r="AH124" s="68"/>
      <c r="AI124" s="69"/>
      <c r="AJ124" s="69"/>
      <c r="AK124" s="69"/>
      <c r="AL124" s="69"/>
      <c r="AM124" s="70"/>
      <c r="AN124" s="71"/>
      <c r="AO124" s="72"/>
      <c r="AP124" s="72"/>
      <c r="AQ124" s="72"/>
      <c r="AR124" s="72"/>
      <c r="AS124" s="72"/>
      <c r="AT124" s="72"/>
      <c r="AU124" s="72"/>
      <c r="AV124" s="73"/>
      <c r="AW124" s="71"/>
      <c r="AX124" s="72"/>
      <c r="AY124" s="72"/>
      <c r="AZ124" s="72"/>
      <c r="BA124" s="72"/>
      <c r="BB124" s="72"/>
      <c r="BC124" s="72"/>
      <c r="BD124" s="72"/>
      <c r="BE124" s="73"/>
    </row>
    <row r="125" spans="1:57" s="13" customFormat="1" ht="12.75" x14ac:dyDescent="0.2">
      <c r="A125" s="54" t="s">
        <v>161</v>
      </c>
      <c r="B125" s="55"/>
      <c r="C125" s="55"/>
      <c r="D125" s="55"/>
      <c r="E125" s="55"/>
      <c r="F125" s="56"/>
      <c r="G125" s="224" t="s">
        <v>136</v>
      </c>
      <c r="H125" s="224"/>
      <c r="I125" s="224"/>
      <c r="J125" s="224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4"/>
      <c r="W125" s="224"/>
      <c r="X125" s="224"/>
      <c r="Y125" s="224"/>
      <c r="Z125" s="224"/>
      <c r="AA125" s="224"/>
      <c r="AB125" s="224"/>
      <c r="AC125" s="224"/>
      <c r="AD125" s="224"/>
      <c r="AE125" s="224"/>
      <c r="AF125" s="224"/>
      <c r="AG125" s="224"/>
      <c r="AH125" s="58" t="s">
        <v>157</v>
      </c>
      <c r="AI125" s="59"/>
      <c r="AJ125" s="59"/>
      <c r="AK125" s="59"/>
      <c r="AL125" s="59"/>
      <c r="AM125" s="60"/>
      <c r="AN125" s="61">
        <v>923.64</v>
      </c>
      <c r="AO125" s="62"/>
      <c r="AP125" s="62"/>
      <c r="AQ125" s="62"/>
      <c r="AR125" s="62"/>
      <c r="AS125" s="62"/>
      <c r="AT125" s="62"/>
      <c r="AU125" s="62"/>
      <c r="AV125" s="63"/>
      <c r="AW125" s="61">
        <v>985.5</v>
      </c>
      <c r="AX125" s="62"/>
      <c r="AY125" s="62"/>
      <c r="AZ125" s="62"/>
      <c r="BA125" s="62"/>
      <c r="BB125" s="62"/>
      <c r="BC125" s="62"/>
      <c r="BD125" s="62"/>
      <c r="BE125" s="63"/>
    </row>
    <row r="126" spans="1:57" s="13" customFormat="1" ht="12.75" x14ac:dyDescent="0.2">
      <c r="A126" s="64"/>
      <c r="B126" s="65"/>
      <c r="C126" s="65"/>
      <c r="D126" s="65"/>
      <c r="E126" s="65"/>
      <c r="F126" s="66"/>
      <c r="G126" s="225" t="s">
        <v>149</v>
      </c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25"/>
      <c r="AF126" s="225"/>
      <c r="AG126" s="225"/>
      <c r="AH126" s="68"/>
      <c r="AI126" s="69"/>
      <c r="AJ126" s="69"/>
      <c r="AK126" s="69"/>
      <c r="AL126" s="69"/>
      <c r="AM126" s="70"/>
      <c r="AN126" s="71"/>
      <c r="AO126" s="72"/>
      <c r="AP126" s="72"/>
      <c r="AQ126" s="72"/>
      <c r="AR126" s="72"/>
      <c r="AS126" s="72"/>
      <c r="AT126" s="72"/>
      <c r="AU126" s="72"/>
      <c r="AV126" s="73"/>
      <c r="AW126" s="71"/>
      <c r="AX126" s="72"/>
      <c r="AY126" s="72"/>
      <c r="AZ126" s="72"/>
      <c r="BA126" s="72"/>
      <c r="BB126" s="72"/>
      <c r="BC126" s="72"/>
      <c r="BD126" s="72"/>
      <c r="BE126" s="73"/>
    </row>
    <row r="127" spans="1:57" s="13" customFormat="1" ht="15" customHeight="1" x14ac:dyDescent="0.2">
      <c r="A127" s="51" t="s">
        <v>162</v>
      </c>
      <c r="B127" s="51"/>
      <c r="C127" s="51"/>
      <c r="D127" s="51"/>
      <c r="E127" s="51"/>
      <c r="F127" s="51"/>
      <c r="G127" s="52" t="s">
        <v>163</v>
      </c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12" t="s">
        <v>120</v>
      </c>
      <c r="AI127" s="12"/>
      <c r="AJ127" s="12"/>
      <c r="AK127" s="12"/>
      <c r="AL127" s="12"/>
      <c r="AM127" s="12"/>
      <c r="AN127" s="240">
        <f>(17.87+788.96+615.36)/(AN121+AN123+AN125)</f>
        <v>0.61088798876322448</v>
      </c>
      <c r="AO127" s="240"/>
      <c r="AP127" s="240"/>
      <c r="AQ127" s="240"/>
      <c r="AR127" s="240"/>
      <c r="AS127" s="240"/>
      <c r="AT127" s="240"/>
      <c r="AU127" s="240"/>
      <c r="AV127" s="240"/>
      <c r="AW127" s="240">
        <f>(17.98+819.46+637.17)/(AW121+AW123+AW125)</f>
        <v>0.6034777697747512</v>
      </c>
      <c r="AX127" s="240"/>
      <c r="AY127" s="240"/>
      <c r="AZ127" s="240"/>
      <c r="BA127" s="240"/>
      <c r="BB127" s="240"/>
      <c r="BC127" s="240"/>
      <c r="BD127" s="240"/>
      <c r="BE127" s="240"/>
    </row>
    <row r="128" spans="1:57" s="13" customFormat="1" ht="12.75" x14ac:dyDescent="0.2">
      <c r="A128" s="54" t="s">
        <v>164</v>
      </c>
      <c r="B128" s="55"/>
      <c r="C128" s="55"/>
      <c r="D128" s="55"/>
      <c r="E128" s="55"/>
      <c r="F128" s="56"/>
      <c r="G128" s="75" t="s">
        <v>165</v>
      </c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58" t="s">
        <v>29</v>
      </c>
      <c r="AI128" s="59"/>
      <c r="AJ128" s="59"/>
      <c r="AK128" s="59"/>
      <c r="AL128" s="59"/>
      <c r="AM128" s="60"/>
      <c r="AN128" s="61">
        <f>733896.99249193</f>
        <v>733896.99249193002</v>
      </c>
      <c r="AO128" s="62"/>
      <c r="AP128" s="62"/>
      <c r="AQ128" s="62"/>
      <c r="AR128" s="62"/>
      <c r="AS128" s="62"/>
      <c r="AT128" s="62"/>
      <c r="AU128" s="62"/>
      <c r="AV128" s="63"/>
      <c r="AW128" s="61">
        <f>681534.90949</f>
        <v>681534.90948999999</v>
      </c>
      <c r="AX128" s="62"/>
      <c r="AY128" s="62"/>
      <c r="AZ128" s="62"/>
      <c r="BA128" s="62"/>
      <c r="BB128" s="62"/>
      <c r="BC128" s="62"/>
      <c r="BD128" s="62"/>
      <c r="BE128" s="63"/>
    </row>
    <row r="129" spans="1:57" s="13" customFormat="1" ht="12.75" x14ac:dyDescent="0.2">
      <c r="A129" s="64"/>
      <c r="B129" s="65"/>
      <c r="C129" s="65"/>
      <c r="D129" s="65"/>
      <c r="E129" s="65"/>
      <c r="F129" s="66"/>
      <c r="G129" s="75" t="s">
        <v>166</v>
      </c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68"/>
      <c r="AI129" s="69"/>
      <c r="AJ129" s="69"/>
      <c r="AK129" s="69"/>
      <c r="AL129" s="69"/>
      <c r="AM129" s="70"/>
      <c r="AN129" s="71"/>
      <c r="AO129" s="72"/>
      <c r="AP129" s="72"/>
      <c r="AQ129" s="72"/>
      <c r="AR129" s="72"/>
      <c r="AS129" s="72"/>
      <c r="AT129" s="72"/>
      <c r="AU129" s="72"/>
      <c r="AV129" s="73"/>
      <c r="AW129" s="71"/>
      <c r="AX129" s="72"/>
      <c r="AY129" s="72"/>
      <c r="AZ129" s="72"/>
      <c r="BA129" s="72"/>
      <c r="BB129" s="72"/>
      <c r="BC129" s="72"/>
      <c r="BD129" s="72"/>
      <c r="BE129" s="73"/>
    </row>
    <row r="130" spans="1:57" s="13" customFormat="1" ht="12.75" x14ac:dyDescent="0.2">
      <c r="A130" s="54" t="s">
        <v>167</v>
      </c>
      <c r="B130" s="55"/>
      <c r="C130" s="55"/>
      <c r="D130" s="55"/>
      <c r="E130" s="55"/>
      <c r="F130" s="56"/>
      <c r="G130" s="57" t="s">
        <v>168</v>
      </c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8" t="s">
        <v>29</v>
      </c>
      <c r="AI130" s="59"/>
      <c r="AJ130" s="59"/>
      <c r="AK130" s="59"/>
      <c r="AL130" s="59"/>
      <c r="AM130" s="60"/>
      <c r="AN130" s="93">
        <v>0</v>
      </c>
      <c r="AO130" s="94"/>
      <c r="AP130" s="94"/>
      <c r="AQ130" s="94"/>
      <c r="AR130" s="94"/>
      <c r="AS130" s="94"/>
      <c r="AT130" s="94"/>
      <c r="AU130" s="94"/>
      <c r="AV130" s="95"/>
      <c r="AW130" s="61">
        <v>0</v>
      </c>
      <c r="AX130" s="62"/>
      <c r="AY130" s="62"/>
      <c r="AZ130" s="62"/>
      <c r="BA130" s="62"/>
      <c r="BB130" s="62"/>
      <c r="BC130" s="62"/>
      <c r="BD130" s="62"/>
      <c r="BE130" s="63"/>
    </row>
    <row r="131" spans="1:57" s="13" customFormat="1" ht="12.75" x14ac:dyDescent="0.2">
      <c r="A131" s="64"/>
      <c r="B131" s="65"/>
      <c r="C131" s="65"/>
      <c r="D131" s="65"/>
      <c r="E131" s="65"/>
      <c r="F131" s="66"/>
      <c r="G131" s="67" t="s">
        <v>169</v>
      </c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8"/>
      <c r="AI131" s="69"/>
      <c r="AJ131" s="69"/>
      <c r="AK131" s="69"/>
      <c r="AL131" s="69"/>
      <c r="AM131" s="70"/>
      <c r="AN131" s="96"/>
      <c r="AO131" s="97"/>
      <c r="AP131" s="97"/>
      <c r="AQ131" s="97"/>
      <c r="AR131" s="97"/>
      <c r="AS131" s="97"/>
      <c r="AT131" s="97"/>
      <c r="AU131" s="97"/>
      <c r="AV131" s="98"/>
      <c r="AW131" s="71"/>
      <c r="AX131" s="72"/>
      <c r="AY131" s="72"/>
      <c r="AZ131" s="72"/>
      <c r="BA131" s="72"/>
      <c r="BB131" s="72"/>
      <c r="BC131" s="72"/>
      <c r="BD131" s="72"/>
      <c r="BE131" s="73"/>
    </row>
    <row r="132" spans="1:57" s="13" customFormat="1" ht="12.75" x14ac:dyDescent="0.2">
      <c r="A132" s="54" t="s">
        <v>170</v>
      </c>
      <c r="B132" s="55"/>
      <c r="C132" s="55"/>
      <c r="D132" s="55"/>
      <c r="E132" s="55"/>
      <c r="F132" s="56"/>
      <c r="G132" s="57" t="s">
        <v>171</v>
      </c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8" t="s">
        <v>120</v>
      </c>
      <c r="AI132" s="59"/>
      <c r="AJ132" s="59"/>
      <c r="AK132" s="59"/>
      <c r="AL132" s="59"/>
      <c r="AM132" s="60"/>
      <c r="AN132" s="100">
        <v>8.07</v>
      </c>
      <c r="AO132" s="101"/>
      <c r="AP132" s="101"/>
      <c r="AQ132" s="101"/>
      <c r="AR132" s="101"/>
      <c r="AS132" s="101"/>
      <c r="AT132" s="101"/>
      <c r="AU132" s="101"/>
      <c r="AV132" s="102"/>
      <c r="AW132" s="241" t="s">
        <v>26</v>
      </c>
      <c r="AX132" s="242"/>
      <c r="AY132" s="242"/>
      <c r="AZ132" s="242"/>
      <c r="BA132" s="242"/>
      <c r="BB132" s="242"/>
      <c r="BC132" s="242"/>
      <c r="BD132" s="242"/>
      <c r="BE132" s="243"/>
    </row>
    <row r="133" spans="1:57" s="13" customFormat="1" ht="12.75" x14ac:dyDescent="0.2">
      <c r="A133" s="78"/>
      <c r="B133" s="79"/>
      <c r="C133" s="79"/>
      <c r="D133" s="79"/>
      <c r="E133" s="79"/>
      <c r="F133" s="80"/>
      <c r="G133" s="75" t="s">
        <v>172</v>
      </c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81"/>
      <c r="AI133" s="82"/>
      <c r="AJ133" s="82"/>
      <c r="AK133" s="82"/>
      <c r="AL133" s="82"/>
      <c r="AM133" s="83"/>
      <c r="AN133" s="195"/>
      <c r="AO133" s="196"/>
      <c r="AP133" s="196"/>
      <c r="AQ133" s="196"/>
      <c r="AR133" s="196"/>
      <c r="AS133" s="196"/>
      <c r="AT133" s="196"/>
      <c r="AU133" s="196"/>
      <c r="AV133" s="197"/>
      <c r="AW133" s="244"/>
      <c r="AX133" s="245"/>
      <c r="AY133" s="245"/>
      <c r="AZ133" s="245"/>
      <c r="BA133" s="245"/>
      <c r="BB133" s="245"/>
      <c r="BC133" s="245"/>
      <c r="BD133" s="245"/>
      <c r="BE133" s="246"/>
    </row>
    <row r="134" spans="1:57" s="13" customFormat="1" ht="12.75" customHeight="1" x14ac:dyDescent="0.2">
      <c r="A134" s="64"/>
      <c r="B134" s="65"/>
      <c r="C134" s="65"/>
      <c r="D134" s="65"/>
      <c r="E134" s="65"/>
      <c r="F134" s="66"/>
      <c r="G134" s="67" t="s">
        <v>173</v>
      </c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8"/>
      <c r="AI134" s="69"/>
      <c r="AJ134" s="69"/>
      <c r="AK134" s="69"/>
      <c r="AL134" s="69"/>
      <c r="AM134" s="70"/>
      <c r="AN134" s="103"/>
      <c r="AO134" s="104"/>
      <c r="AP134" s="104"/>
      <c r="AQ134" s="104"/>
      <c r="AR134" s="104"/>
      <c r="AS134" s="104"/>
      <c r="AT134" s="104"/>
      <c r="AU134" s="104"/>
      <c r="AV134" s="105"/>
      <c r="AW134" s="247"/>
      <c r="AX134" s="248"/>
      <c r="AY134" s="248"/>
      <c r="AZ134" s="248"/>
      <c r="BA134" s="248"/>
      <c r="BB134" s="248"/>
      <c r="BC134" s="248"/>
      <c r="BD134" s="248"/>
      <c r="BE134" s="249"/>
    </row>
    <row r="135" spans="1:57" s="250" customFormat="1" ht="12.75" x14ac:dyDescent="0.25"/>
    <row r="136" spans="1:57" s="250" customFormat="1" ht="12.75" x14ac:dyDescent="0.25">
      <c r="A136" s="250" t="s">
        <v>174</v>
      </c>
    </row>
    <row r="137" spans="1:57" s="13" customFormat="1" ht="12.95" customHeight="1" x14ac:dyDescent="0.2">
      <c r="A137" s="251" t="s">
        <v>175</v>
      </c>
      <c r="B137" s="252"/>
      <c r="C137" s="252"/>
      <c r="D137" s="252"/>
      <c r="E137" s="252"/>
      <c r="F137" s="252"/>
      <c r="G137" s="252"/>
      <c r="H137" s="252"/>
      <c r="I137" s="252"/>
      <c r="J137" s="252"/>
      <c r="K137" s="252"/>
      <c r="L137" s="252"/>
      <c r="M137" s="252"/>
      <c r="N137" s="252"/>
      <c r="O137" s="252"/>
      <c r="P137" s="252"/>
      <c r="Q137" s="252"/>
      <c r="R137" s="252"/>
      <c r="S137" s="252"/>
      <c r="T137" s="252"/>
      <c r="U137" s="252"/>
      <c r="V137" s="252"/>
      <c r="W137" s="252"/>
      <c r="X137" s="252"/>
      <c r="Y137" s="252"/>
      <c r="Z137" s="252"/>
      <c r="AA137" s="252"/>
      <c r="AB137" s="252"/>
      <c r="AC137" s="252"/>
      <c r="AD137" s="252"/>
      <c r="AE137" s="252"/>
      <c r="AF137" s="252"/>
      <c r="AG137" s="252"/>
      <c r="AH137" s="252"/>
      <c r="AI137" s="252"/>
      <c r="AJ137" s="252"/>
      <c r="AK137" s="252"/>
      <c r="AL137" s="252"/>
      <c r="AM137" s="252"/>
      <c r="AN137" s="252"/>
      <c r="AO137" s="252"/>
      <c r="AP137" s="252"/>
      <c r="AQ137" s="252"/>
      <c r="AR137" s="252"/>
      <c r="AS137" s="252"/>
      <c r="AT137" s="252"/>
      <c r="AU137" s="252"/>
      <c r="AV137" s="252"/>
      <c r="AW137" s="252"/>
      <c r="AX137" s="252"/>
      <c r="AY137" s="252"/>
      <c r="AZ137" s="252"/>
      <c r="BA137" s="252"/>
      <c r="BB137" s="252"/>
      <c r="BC137" s="252"/>
      <c r="BD137" s="252"/>
      <c r="BE137" s="252"/>
    </row>
    <row r="138" spans="1:57" s="13" customFormat="1" ht="12.75" x14ac:dyDescent="0.2">
      <c r="A138" s="252"/>
      <c r="B138" s="252"/>
      <c r="C138" s="252"/>
      <c r="D138" s="252"/>
      <c r="E138" s="252"/>
      <c r="F138" s="252"/>
      <c r="G138" s="252"/>
      <c r="H138" s="252"/>
      <c r="I138" s="252"/>
      <c r="J138" s="252"/>
      <c r="K138" s="252"/>
      <c r="L138" s="252"/>
      <c r="M138" s="252"/>
      <c r="N138" s="252"/>
      <c r="O138" s="252"/>
      <c r="P138" s="252"/>
      <c r="Q138" s="252"/>
      <c r="R138" s="252"/>
      <c r="S138" s="252"/>
      <c r="T138" s="252"/>
      <c r="U138" s="252"/>
      <c r="V138" s="252"/>
      <c r="W138" s="252"/>
      <c r="X138" s="252"/>
      <c r="Y138" s="252"/>
      <c r="Z138" s="252"/>
      <c r="AA138" s="252"/>
      <c r="AB138" s="252"/>
      <c r="AC138" s="252"/>
      <c r="AD138" s="252"/>
      <c r="AE138" s="252"/>
      <c r="AF138" s="252"/>
      <c r="AG138" s="252"/>
      <c r="AH138" s="252"/>
      <c r="AI138" s="252"/>
      <c r="AJ138" s="252"/>
      <c r="AK138" s="252"/>
      <c r="AL138" s="252"/>
      <c r="AM138" s="252"/>
      <c r="AN138" s="252"/>
      <c r="AO138" s="252"/>
      <c r="AP138" s="252"/>
      <c r="AQ138" s="252"/>
      <c r="AR138" s="252"/>
      <c r="AS138" s="252"/>
      <c r="AT138" s="252"/>
      <c r="AU138" s="252"/>
      <c r="AV138" s="252"/>
      <c r="AW138" s="252"/>
      <c r="AX138" s="252"/>
      <c r="AY138" s="252"/>
      <c r="AZ138" s="252"/>
      <c r="BA138" s="252"/>
      <c r="BB138" s="252"/>
      <c r="BC138" s="252"/>
      <c r="BD138" s="252"/>
      <c r="BE138" s="252"/>
    </row>
    <row r="139" spans="1:57" s="13" customFormat="1" ht="12.75" x14ac:dyDescent="0.2">
      <c r="A139" s="252"/>
      <c r="B139" s="252"/>
      <c r="C139" s="252"/>
      <c r="D139" s="252"/>
      <c r="E139" s="252"/>
      <c r="F139" s="252"/>
      <c r="G139" s="252"/>
      <c r="H139" s="252"/>
      <c r="I139" s="252"/>
      <c r="J139" s="252"/>
      <c r="K139" s="252"/>
      <c r="L139" s="252"/>
      <c r="M139" s="252"/>
      <c r="N139" s="252"/>
      <c r="O139" s="252"/>
      <c r="P139" s="252"/>
      <c r="Q139" s="252"/>
      <c r="R139" s="252"/>
      <c r="S139" s="252"/>
      <c r="T139" s="252"/>
      <c r="U139" s="252"/>
      <c r="V139" s="252"/>
      <c r="W139" s="252"/>
      <c r="X139" s="252"/>
      <c r="Y139" s="252"/>
      <c r="Z139" s="252"/>
      <c r="AA139" s="252"/>
      <c r="AB139" s="252"/>
      <c r="AC139" s="252"/>
      <c r="AD139" s="252"/>
      <c r="AE139" s="252"/>
      <c r="AF139" s="252"/>
      <c r="AG139" s="252"/>
      <c r="AH139" s="252"/>
      <c r="AI139" s="252"/>
      <c r="AJ139" s="252"/>
      <c r="AK139" s="252"/>
      <c r="AL139" s="252"/>
      <c r="AM139" s="252"/>
      <c r="AN139" s="252"/>
      <c r="AO139" s="252"/>
      <c r="AP139" s="252"/>
      <c r="AQ139" s="252"/>
      <c r="AR139" s="252"/>
      <c r="AS139" s="252"/>
      <c r="AT139" s="252"/>
      <c r="AU139" s="252"/>
      <c r="AV139" s="252"/>
      <c r="AW139" s="252"/>
      <c r="AX139" s="252"/>
      <c r="AY139" s="252"/>
      <c r="AZ139" s="252"/>
      <c r="BA139" s="252"/>
      <c r="BB139" s="252"/>
      <c r="BC139" s="252"/>
      <c r="BD139" s="252"/>
      <c r="BE139" s="252"/>
    </row>
    <row r="140" spans="1:57" s="13" customFormat="1" ht="12.75" x14ac:dyDescent="0.2">
      <c r="A140" s="252"/>
      <c r="B140" s="252"/>
      <c r="C140" s="252"/>
      <c r="D140" s="252"/>
      <c r="E140" s="252"/>
      <c r="F140" s="252"/>
      <c r="G140" s="252"/>
      <c r="H140" s="252"/>
      <c r="I140" s="252"/>
      <c r="J140" s="252"/>
      <c r="K140" s="252"/>
      <c r="L140" s="252"/>
      <c r="M140" s="252"/>
      <c r="N140" s="252"/>
      <c r="O140" s="252"/>
      <c r="P140" s="252"/>
      <c r="Q140" s="252"/>
      <c r="R140" s="252"/>
      <c r="S140" s="252"/>
      <c r="T140" s="252"/>
      <c r="U140" s="252"/>
      <c r="V140" s="252"/>
      <c r="W140" s="252"/>
      <c r="X140" s="252"/>
      <c r="Y140" s="252"/>
      <c r="Z140" s="252"/>
      <c r="AA140" s="252"/>
      <c r="AB140" s="252"/>
      <c r="AC140" s="252"/>
      <c r="AD140" s="252"/>
      <c r="AE140" s="252"/>
      <c r="AF140" s="252"/>
      <c r="AG140" s="252"/>
      <c r="AH140" s="252"/>
      <c r="AI140" s="252"/>
      <c r="AJ140" s="252"/>
      <c r="AK140" s="252"/>
      <c r="AL140" s="252"/>
      <c r="AM140" s="252"/>
      <c r="AN140" s="252"/>
      <c r="AO140" s="252"/>
      <c r="AP140" s="252"/>
      <c r="AQ140" s="252"/>
      <c r="AR140" s="252"/>
      <c r="AS140" s="252"/>
      <c r="AT140" s="252"/>
      <c r="AU140" s="252"/>
      <c r="AV140" s="252"/>
      <c r="AW140" s="252"/>
      <c r="AX140" s="252"/>
      <c r="AY140" s="252"/>
      <c r="AZ140" s="252"/>
      <c r="BA140" s="252"/>
      <c r="BB140" s="252"/>
      <c r="BC140" s="252"/>
      <c r="BD140" s="252"/>
      <c r="BE140" s="252"/>
    </row>
    <row r="141" spans="1:57" s="13" customFormat="1" ht="12.75" x14ac:dyDescent="0.2">
      <c r="A141" s="252"/>
      <c r="B141" s="252"/>
      <c r="C141" s="252"/>
      <c r="D141" s="252"/>
      <c r="E141" s="252"/>
      <c r="F141" s="252"/>
      <c r="G141" s="252"/>
      <c r="H141" s="252"/>
      <c r="I141" s="252"/>
      <c r="J141" s="252"/>
      <c r="K141" s="252"/>
      <c r="L141" s="252"/>
      <c r="M141" s="252"/>
      <c r="N141" s="252"/>
      <c r="O141" s="252"/>
      <c r="P141" s="252"/>
      <c r="Q141" s="252"/>
      <c r="R141" s="252"/>
      <c r="S141" s="252"/>
      <c r="T141" s="252"/>
      <c r="U141" s="252"/>
      <c r="V141" s="252"/>
      <c r="W141" s="252"/>
      <c r="X141" s="252"/>
      <c r="Y141" s="252"/>
      <c r="Z141" s="252"/>
      <c r="AA141" s="252"/>
      <c r="AB141" s="252"/>
      <c r="AC141" s="252"/>
      <c r="AD141" s="252"/>
      <c r="AE141" s="252"/>
      <c r="AF141" s="252"/>
      <c r="AG141" s="252"/>
      <c r="AH141" s="252"/>
      <c r="AI141" s="252"/>
      <c r="AJ141" s="252"/>
      <c r="AK141" s="252"/>
      <c r="AL141" s="252"/>
      <c r="AM141" s="252"/>
      <c r="AN141" s="252"/>
      <c r="AO141" s="252"/>
      <c r="AP141" s="252"/>
      <c r="AQ141" s="252"/>
      <c r="AR141" s="252"/>
      <c r="AS141" s="252"/>
      <c r="AT141" s="252"/>
      <c r="AU141" s="252"/>
      <c r="AV141" s="252"/>
      <c r="AW141" s="252"/>
      <c r="AX141" s="252"/>
      <c r="AY141" s="252"/>
      <c r="AZ141" s="252"/>
      <c r="BA141" s="252"/>
      <c r="BB141" s="252"/>
      <c r="BC141" s="252"/>
      <c r="BD141" s="252"/>
      <c r="BE141" s="252"/>
    </row>
    <row r="142" spans="1:57" s="13" customFormat="1" ht="12.75" x14ac:dyDescent="0.2">
      <c r="A142" s="253" t="s">
        <v>176</v>
      </c>
      <c r="B142" s="253"/>
      <c r="C142" s="253"/>
      <c r="D142" s="253"/>
      <c r="E142" s="253"/>
      <c r="F142" s="253"/>
      <c r="G142" s="253"/>
      <c r="H142" s="253"/>
      <c r="I142" s="253"/>
      <c r="J142" s="253"/>
      <c r="K142" s="253"/>
      <c r="L142" s="253"/>
      <c r="M142" s="253"/>
      <c r="N142" s="253"/>
      <c r="O142" s="253"/>
      <c r="P142" s="253"/>
      <c r="Q142" s="253"/>
      <c r="R142" s="253"/>
      <c r="S142" s="253"/>
      <c r="T142" s="253"/>
      <c r="U142" s="253"/>
      <c r="V142" s="253"/>
      <c r="W142" s="253"/>
      <c r="X142" s="253"/>
      <c r="Y142" s="253"/>
      <c r="Z142" s="253"/>
      <c r="AA142" s="253"/>
      <c r="AB142" s="253"/>
      <c r="AC142" s="253"/>
      <c r="AD142" s="253"/>
      <c r="AE142" s="253"/>
      <c r="AF142" s="253"/>
      <c r="AG142" s="253"/>
      <c r="AH142" s="253"/>
      <c r="AI142" s="253"/>
      <c r="AJ142" s="253"/>
      <c r="AK142" s="253"/>
      <c r="AL142" s="253"/>
      <c r="AM142" s="253"/>
      <c r="AN142" s="253"/>
      <c r="AO142" s="253"/>
      <c r="AP142" s="253"/>
      <c r="AQ142" s="253"/>
      <c r="AR142" s="253"/>
      <c r="AS142" s="253"/>
      <c r="AT142" s="253"/>
      <c r="AU142" s="253"/>
      <c r="AV142" s="253"/>
      <c r="AW142" s="253"/>
      <c r="AX142" s="253"/>
      <c r="AY142" s="253"/>
      <c r="AZ142" s="253"/>
      <c r="BA142" s="253"/>
      <c r="BB142" s="253"/>
      <c r="BC142" s="253"/>
      <c r="BD142" s="253"/>
      <c r="BE142" s="253"/>
    </row>
    <row r="143" spans="1:57" s="13" customFormat="1" ht="12.75" x14ac:dyDescent="0.2">
      <c r="A143" s="253"/>
      <c r="B143" s="253"/>
      <c r="C143" s="253"/>
      <c r="D143" s="253"/>
      <c r="E143" s="253"/>
      <c r="F143" s="253"/>
      <c r="G143" s="253"/>
      <c r="H143" s="253"/>
      <c r="I143" s="253"/>
      <c r="J143" s="253"/>
      <c r="K143" s="253"/>
      <c r="L143" s="253"/>
      <c r="M143" s="253"/>
      <c r="N143" s="253"/>
      <c r="O143" s="253"/>
      <c r="P143" s="253"/>
      <c r="Q143" s="253"/>
      <c r="R143" s="253"/>
      <c r="S143" s="253"/>
      <c r="T143" s="253"/>
      <c r="U143" s="253"/>
      <c r="V143" s="253"/>
      <c r="W143" s="253"/>
      <c r="X143" s="253"/>
      <c r="Y143" s="253"/>
      <c r="Z143" s="253"/>
      <c r="AA143" s="253"/>
      <c r="AB143" s="253"/>
      <c r="AC143" s="253"/>
      <c r="AD143" s="253"/>
      <c r="AE143" s="253"/>
      <c r="AF143" s="253"/>
      <c r="AG143" s="253"/>
      <c r="AH143" s="253"/>
      <c r="AI143" s="253"/>
      <c r="AJ143" s="253"/>
      <c r="AK143" s="253"/>
      <c r="AL143" s="253"/>
      <c r="AM143" s="253"/>
      <c r="AN143" s="253"/>
      <c r="AO143" s="253"/>
      <c r="AP143" s="253"/>
      <c r="AQ143" s="253"/>
      <c r="AR143" s="253"/>
      <c r="AS143" s="253"/>
      <c r="AT143" s="253"/>
      <c r="AU143" s="253"/>
      <c r="AV143" s="253"/>
      <c r="AW143" s="253"/>
      <c r="AX143" s="253"/>
      <c r="AY143" s="253"/>
      <c r="AZ143" s="253"/>
      <c r="BA143" s="253"/>
      <c r="BB143" s="253"/>
      <c r="BC143" s="253"/>
      <c r="BD143" s="253"/>
      <c r="BE143" s="253"/>
    </row>
    <row r="144" spans="1:57" s="13" customFormat="1" ht="12.75" x14ac:dyDescent="0.2">
      <c r="A144" s="251" t="s">
        <v>177</v>
      </c>
      <c r="B144" s="252"/>
      <c r="C144" s="252"/>
      <c r="D144" s="252"/>
      <c r="E144" s="252"/>
      <c r="F144" s="252"/>
      <c r="G144" s="252"/>
      <c r="H144" s="252"/>
      <c r="I144" s="252"/>
      <c r="J144" s="252"/>
      <c r="K144" s="252"/>
      <c r="L144" s="252"/>
      <c r="M144" s="252"/>
      <c r="N144" s="252"/>
      <c r="O144" s="252"/>
      <c r="P144" s="252"/>
      <c r="Q144" s="252"/>
      <c r="R144" s="252"/>
      <c r="S144" s="252"/>
      <c r="T144" s="252"/>
      <c r="U144" s="252"/>
      <c r="V144" s="252"/>
      <c r="W144" s="252"/>
      <c r="X144" s="252"/>
      <c r="Y144" s="252"/>
      <c r="Z144" s="252"/>
      <c r="AA144" s="252"/>
      <c r="AB144" s="252"/>
      <c r="AC144" s="252"/>
      <c r="AD144" s="252"/>
      <c r="AE144" s="252"/>
      <c r="AF144" s="252"/>
      <c r="AG144" s="252"/>
      <c r="AH144" s="252"/>
      <c r="AI144" s="252"/>
      <c r="AJ144" s="252"/>
      <c r="AK144" s="252"/>
      <c r="AL144" s="252"/>
      <c r="AM144" s="252"/>
      <c r="AN144" s="252"/>
      <c r="AO144" s="252"/>
      <c r="AP144" s="252"/>
      <c r="AQ144" s="252"/>
      <c r="AR144" s="252"/>
      <c r="AS144" s="252"/>
      <c r="AT144" s="252"/>
      <c r="AU144" s="252"/>
      <c r="AV144" s="252"/>
      <c r="AW144" s="252"/>
      <c r="AX144" s="252"/>
      <c r="AY144" s="252"/>
      <c r="AZ144" s="252"/>
      <c r="BA144" s="252"/>
      <c r="BB144" s="252"/>
      <c r="BC144" s="252"/>
      <c r="BD144" s="252"/>
      <c r="BE144" s="252"/>
    </row>
    <row r="145" spans="1:57" s="13" customFormat="1" ht="12.75" x14ac:dyDescent="0.2">
      <c r="A145" s="252"/>
      <c r="B145" s="252"/>
      <c r="C145" s="252"/>
      <c r="D145" s="252"/>
      <c r="E145" s="252"/>
      <c r="F145" s="252"/>
      <c r="G145" s="252"/>
      <c r="H145" s="252"/>
      <c r="I145" s="252"/>
      <c r="J145" s="252"/>
      <c r="K145" s="252"/>
      <c r="L145" s="252"/>
      <c r="M145" s="252"/>
      <c r="N145" s="252"/>
      <c r="O145" s="252"/>
      <c r="P145" s="252"/>
      <c r="Q145" s="252"/>
      <c r="R145" s="252"/>
      <c r="S145" s="252"/>
      <c r="T145" s="252"/>
      <c r="U145" s="252"/>
      <c r="V145" s="252"/>
      <c r="W145" s="252"/>
      <c r="X145" s="252"/>
      <c r="Y145" s="252"/>
      <c r="Z145" s="252"/>
      <c r="AA145" s="252"/>
      <c r="AB145" s="252"/>
      <c r="AC145" s="252"/>
      <c r="AD145" s="252"/>
      <c r="AE145" s="252"/>
      <c r="AF145" s="252"/>
      <c r="AG145" s="252"/>
      <c r="AH145" s="252"/>
      <c r="AI145" s="252"/>
      <c r="AJ145" s="252"/>
      <c r="AK145" s="252"/>
      <c r="AL145" s="252"/>
      <c r="AM145" s="252"/>
      <c r="AN145" s="252"/>
      <c r="AO145" s="252"/>
      <c r="AP145" s="252"/>
      <c r="AQ145" s="252"/>
      <c r="AR145" s="252"/>
      <c r="AS145" s="252"/>
      <c r="AT145" s="252"/>
      <c r="AU145" s="252"/>
      <c r="AV145" s="252"/>
      <c r="AW145" s="252"/>
      <c r="AX145" s="252"/>
      <c r="AY145" s="252"/>
      <c r="AZ145" s="252"/>
      <c r="BA145" s="252"/>
      <c r="BB145" s="252"/>
      <c r="BC145" s="252"/>
      <c r="BD145" s="252"/>
      <c r="BE145" s="252"/>
    </row>
    <row r="146" spans="1:57" s="13" customFormat="1" ht="12.75" x14ac:dyDescent="0.2">
      <c r="A146" s="252"/>
      <c r="B146" s="252"/>
      <c r="C146" s="252"/>
      <c r="D146" s="252"/>
      <c r="E146" s="252"/>
      <c r="F146" s="252"/>
      <c r="G146" s="252"/>
      <c r="H146" s="252"/>
      <c r="I146" s="252"/>
      <c r="J146" s="252"/>
      <c r="K146" s="252"/>
      <c r="L146" s="252"/>
      <c r="M146" s="252"/>
      <c r="N146" s="252"/>
      <c r="O146" s="252"/>
      <c r="P146" s="252"/>
      <c r="Q146" s="252"/>
      <c r="R146" s="252"/>
      <c r="S146" s="252"/>
      <c r="T146" s="252"/>
      <c r="U146" s="252"/>
      <c r="V146" s="252"/>
      <c r="W146" s="252"/>
      <c r="X146" s="252"/>
      <c r="Y146" s="252"/>
      <c r="Z146" s="252"/>
      <c r="AA146" s="252"/>
      <c r="AB146" s="252"/>
      <c r="AC146" s="252"/>
      <c r="AD146" s="252"/>
      <c r="AE146" s="252"/>
      <c r="AF146" s="252"/>
      <c r="AG146" s="252"/>
      <c r="AH146" s="252"/>
      <c r="AI146" s="252"/>
      <c r="AJ146" s="252"/>
      <c r="AK146" s="252"/>
      <c r="AL146" s="252"/>
      <c r="AM146" s="252"/>
      <c r="AN146" s="252"/>
      <c r="AO146" s="252"/>
      <c r="AP146" s="252"/>
      <c r="AQ146" s="252"/>
      <c r="AR146" s="252"/>
      <c r="AS146" s="252"/>
      <c r="AT146" s="252"/>
      <c r="AU146" s="252"/>
      <c r="AV146" s="252"/>
      <c r="AW146" s="252"/>
      <c r="AX146" s="252"/>
      <c r="AY146" s="252"/>
      <c r="AZ146" s="252"/>
      <c r="BA146" s="252"/>
      <c r="BB146" s="252"/>
      <c r="BC146" s="252"/>
      <c r="BD146" s="252"/>
      <c r="BE146" s="252"/>
    </row>
    <row r="147" spans="1:57" s="13" customFormat="1" ht="12.75" x14ac:dyDescent="0.2">
      <c r="A147" s="252"/>
      <c r="B147" s="252"/>
      <c r="C147" s="252"/>
      <c r="D147" s="252"/>
      <c r="E147" s="252"/>
      <c r="F147" s="252"/>
      <c r="G147" s="252"/>
      <c r="H147" s="252"/>
      <c r="I147" s="252"/>
      <c r="J147" s="252"/>
      <c r="K147" s="252"/>
      <c r="L147" s="252"/>
      <c r="M147" s="252"/>
      <c r="N147" s="252"/>
      <c r="O147" s="252"/>
      <c r="P147" s="252"/>
      <c r="Q147" s="252"/>
      <c r="R147" s="252"/>
      <c r="S147" s="252"/>
      <c r="T147" s="252"/>
      <c r="U147" s="252"/>
      <c r="V147" s="252"/>
      <c r="W147" s="252"/>
      <c r="X147" s="252"/>
      <c r="Y147" s="252"/>
      <c r="Z147" s="252"/>
      <c r="AA147" s="252"/>
      <c r="AB147" s="252"/>
      <c r="AC147" s="252"/>
      <c r="AD147" s="252"/>
      <c r="AE147" s="252"/>
      <c r="AF147" s="252"/>
      <c r="AG147" s="252"/>
      <c r="AH147" s="252"/>
      <c r="AI147" s="252"/>
      <c r="AJ147" s="252"/>
      <c r="AK147" s="252"/>
      <c r="AL147" s="252"/>
      <c r="AM147" s="252"/>
      <c r="AN147" s="252"/>
      <c r="AO147" s="252"/>
      <c r="AP147" s="252"/>
      <c r="AQ147" s="252"/>
      <c r="AR147" s="252"/>
      <c r="AS147" s="252"/>
      <c r="AT147" s="252"/>
      <c r="AU147" s="252"/>
      <c r="AV147" s="252"/>
      <c r="AW147" s="252"/>
      <c r="AX147" s="252"/>
      <c r="AY147" s="252"/>
      <c r="AZ147" s="252"/>
      <c r="BA147" s="252"/>
      <c r="BB147" s="252"/>
      <c r="BC147" s="252"/>
      <c r="BD147" s="252"/>
      <c r="BE147" s="252"/>
    </row>
    <row r="148" spans="1:57" s="13" customFormat="1" ht="12.75" x14ac:dyDescent="0.2">
      <c r="A148" s="253" t="s">
        <v>178</v>
      </c>
      <c r="B148" s="253"/>
      <c r="C148" s="253"/>
      <c r="D148" s="253"/>
      <c r="E148" s="253"/>
      <c r="F148" s="253"/>
      <c r="G148" s="253"/>
      <c r="H148" s="253"/>
      <c r="I148" s="253"/>
      <c r="J148" s="253"/>
      <c r="K148" s="253"/>
      <c r="L148" s="253"/>
      <c r="M148" s="253"/>
      <c r="N148" s="253"/>
      <c r="O148" s="253"/>
      <c r="P148" s="253"/>
      <c r="Q148" s="253"/>
      <c r="R148" s="253"/>
      <c r="S148" s="253"/>
      <c r="T148" s="253"/>
      <c r="U148" s="253"/>
      <c r="V148" s="253"/>
      <c r="W148" s="253"/>
      <c r="X148" s="253"/>
      <c r="Y148" s="253"/>
      <c r="Z148" s="253"/>
      <c r="AA148" s="253"/>
      <c r="AB148" s="253"/>
      <c r="AC148" s="253"/>
      <c r="AD148" s="253"/>
      <c r="AE148" s="253"/>
      <c r="AF148" s="253"/>
      <c r="AG148" s="253"/>
      <c r="AH148" s="253"/>
      <c r="AI148" s="253"/>
      <c r="AJ148" s="253"/>
      <c r="AK148" s="253"/>
      <c r="AL148" s="253"/>
      <c r="AM148" s="253"/>
      <c r="AN148" s="253"/>
      <c r="AO148" s="253"/>
      <c r="AP148" s="253"/>
      <c r="AQ148" s="253"/>
      <c r="AR148" s="253"/>
      <c r="AS148" s="253"/>
      <c r="AT148" s="253"/>
      <c r="AU148" s="253"/>
      <c r="AV148" s="253"/>
      <c r="AW148" s="253"/>
      <c r="AX148" s="253"/>
      <c r="AY148" s="253"/>
      <c r="AZ148" s="253"/>
      <c r="BA148" s="253"/>
      <c r="BB148" s="253"/>
      <c r="BC148" s="253"/>
      <c r="BD148" s="253"/>
      <c r="BE148" s="253"/>
    </row>
    <row r="149" spans="1:57" s="13" customFormat="1" ht="12.75" x14ac:dyDescent="0.2">
      <c r="A149" s="253"/>
      <c r="B149" s="253"/>
      <c r="C149" s="253"/>
      <c r="D149" s="253"/>
      <c r="E149" s="253"/>
      <c r="F149" s="253"/>
      <c r="G149" s="253"/>
      <c r="H149" s="253"/>
      <c r="I149" s="253"/>
      <c r="J149" s="253"/>
      <c r="K149" s="253"/>
      <c r="L149" s="253"/>
      <c r="M149" s="253"/>
      <c r="N149" s="253"/>
      <c r="O149" s="253"/>
      <c r="P149" s="253"/>
      <c r="Q149" s="253"/>
      <c r="R149" s="253"/>
      <c r="S149" s="253"/>
      <c r="T149" s="253"/>
      <c r="U149" s="253"/>
      <c r="V149" s="253"/>
      <c r="W149" s="253"/>
      <c r="X149" s="253"/>
      <c r="Y149" s="253"/>
      <c r="Z149" s="253"/>
      <c r="AA149" s="253"/>
      <c r="AB149" s="253"/>
      <c r="AC149" s="253"/>
      <c r="AD149" s="253"/>
      <c r="AE149" s="253"/>
      <c r="AF149" s="253"/>
      <c r="AG149" s="253"/>
      <c r="AH149" s="253"/>
      <c r="AI149" s="253"/>
      <c r="AJ149" s="253"/>
      <c r="AK149" s="253"/>
      <c r="AL149" s="253"/>
      <c r="AM149" s="253"/>
      <c r="AN149" s="253"/>
      <c r="AO149" s="253"/>
      <c r="AP149" s="253"/>
      <c r="AQ149" s="253"/>
      <c r="AR149" s="253"/>
      <c r="AS149" s="253"/>
      <c r="AT149" s="253"/>
      <c r="AU149" s="253"/>
      <c r="AV149" s="253"/>
      <c r="AW149" s="253"/>
      <c r="AX149" s="253"/>
      <c r="AY149" s="253"/>
      <c r="AZ149" s="253"/>
      <c r="BA149" s="253"/>
      <c r="BB149" s="253"/>
      <c r="BC149" s="253"/>
      <c r="BD149" s="253"/>
      <c r="BE149" s="253"/>
    </row>
    <row r="150" spans="1:57" s="13" customFormat="1" ht="12.75" x14ac:dyDescent="0.2">
      <c r="A150" s="253" t="s">
        <v>179</v>
      </c>
      <c r="B150" s="254"/>
      <c r="C150" s="254"/>
      <c r="D150" s="254"/>
      <c r="E150" s="254"/>
      <c r="F150" s="254"/>
      <c r="G150" s="254"/>
      <c r="H150" s="254"/>
      <c r="I150" s="254"/>
      <c r="J150" s="254"/>
      <c r="K150" s="254"/>
      <c r="L150" s="254"/>
      <c r="M150" s="254"/>
      <c r="N150" s="254"/>
      <c r="O150" s="254"/>
      <c r="P150" s="254"/>
      <c r="Q150" s="254"/>
      <c r="R150" s="254"/>
      <c r="S150" s="254"/>
      <c r="T150" s="254"/>
      <c r="U150" s="254"/>
      <c r="V150" s="254"/>
      <c r="W150" s="254"/>
      <c r="X150" s="254"/>
      <c r="Y150" s="254"/>
      <c r="Z150" s="254"/>
      <c r="AA150" s="254"/>
      <c r="AB150" s="254"/>
      <c r="AC150" s="254"/>
      <c r="AD150" s="254"/>
      <c r="AE150" s="254"/>
      <c r="AF150" s="254"/>
      <c r="AG150" s="254"/>
      <c r="AH150" s="254"/>
      <c r="AI150" s="254"/>
      <c r="AJ150" s="254"/>
      <c r="AK150" s="254"/>
      <c r="AL150" s="254"/>
      <c r="AM150" s="254"/>
      <c r="AN150" s="254"/>
      <c r="AO150" s="254"/>
      <c r="AP150" s="254"/>
      <c r="AQ150" s="254"/>
      <c r="AR150" s="254"/>
      <c r="AS150" s="254"/>
      <c r="AT150" s="254"/>
      <c r="AU150" s="254"/>
      <c r="AV150" s="254"/>
      <c r="AW150" s="254"/>
      <c r="AX150" s="254"/>
      <c r="AY150" s="254"/>
      <c r="AZ150" s="254"/>
      <c r="BA150" s="254"/>
      <c r="BB150" s="254"/>
      <c r="BC150" s="254"/>
      <c r="BD150" s="254"/>
      <c r="BE150" s="254"/>
    </row>
    <row r="151" spans="1:57" s="13" customFormat="1" ht="12.75" x14ac:dyDescent="0.2">
      <c r="A151" s="254"/>
      <c r="B151" s="254"/>
      <c r="C151" s="254"/>
      <c r="D151" s="254"/>
      <c r="E151" s="254"/>
      <c r="F151" s="254"/>
      <c r="G151" s="254"/>
      <c r="H151" s="254"/>
      <c r="I151" s="254"/>
      <c r="J151" s="254"/>
      <c r="K151" s="254"/>
      <c r="L151" s="254"/>
      <c r="M151" s="254"/>
      <c r="N151" s="254"/>
      <c r="O151" s="254"/>
      <c r="P151" s="254"/>
      <c r="Q151" s="254"/>
      <c r="R151" s="254"/>
      <c r="S151" s="254"/>
      <c r="T151" s="254"/>
      <c r="U151" s="254"/>
      <c r="V151" s="254"/>
      <c r="W151" s="254"/>
      <c r="X151" s="254"/>
      <c r="Y151" s="254"/>
      <c r="Z151" s="254"/>
      <c r="AA151" s="254"/>
      <c r="AB151" s="254"/>
      <c r="AC151" s="254"/>
      <c r="AD151" s="254"/>
      <c r="AE151" s="254"/>
      <c r="AF151" s="254"/>
      <c r="AG151" s="254"/>
      <c r="AH151" s="254"/>
      <c r="AI151" s="254"/>
      <c r="AJ151" s="254"/>
      <c r="AK151" s="254"/>
      <c r="AL151" s="254"/>
      <c r="AM151" s="254"/>
      <c r="AN151" s="254"/>
      <c r="AO151" s="254"/>
      <c r="AP151" s="254"/>
      <c r="AQ151" s="254"/>
      <c r="AR151" s="254"/>
      <c r="AS151" s="254"/>
      <c r="AT151" s="254"/>
      <c r="AU151" s="254"/>
      <c r="AV151" s="254"/>
      <c r="AW151" s="254"/>
      <c r="AX151" s="254"/>
      <c r="AY151" s="254"/>
      <c r="AZ151" s="254"/>
      <c r="BA151" s="254"/>
      <c r="BB151" s="254"/>
      <c r="BC151" s="254"/>
      <c r="BD151" s="254"/>
      <c r="BE151" s="254"/>
    </row>
    <row r="153" spans="1:57" ht="15.75" x14ac:dyDescent="0.25">
      <c r="A153" s="255" t="s">
        <v>180</v>
      </c>
      <c r="B153" s="255"/>
      <c r="C153" s="255"/>
      <c r="D153" s="255"/>
      <c r="E153" s="255"/>
      <c r="F153" s="255"/>
      <c r="G153" s="255"/>
      <c r="H153" s="255"/>
      <c r="I153" s="255"/>
      <c r="J153" s="255"/>
      <c r="K153" s="255"/>
      <c r="L153" s="255"/>
      <c r="M153" s="255"/>
      <c r="N153" s="255"/>
      <c r="O153" s="255"/>
      <c r="P153" s="255"/>
      <c r="Q153" s="255"/>
      <c r="R153" s="255"/>
      <c r="S153" s="255"/>
      <c r="T153" s="255"/>
      <c r="U153" s="255"/>
      <c r="V153" s="255"/>
      <c r="W153" s="255"/>
      <c r="X153" s="255"/>
      <c r="Y153" s="255"/>
      <c r="Z153" s="255"/>
      <c r="AA153" s="255"/>
      <c r="AB153" s="255"/>
      <c r="AC153" s="255"/>
      <c r="AD153" s="255"/>
      <c r="AE153" s="255"/>
      <c r="AF153" s="255"/>
      <c r="AG153" s="255"/>
      <c r="AH153" s="255"/>
      <c r="AI153" s="255"/>
      <c r="AJ153" s="255"/>
    </row>
    <row r="154" spans="1:57" ht="15.75" x14ac:dyDescent="0.25">
      <c r="A154" s="255" t="s">
        <v>181</v>
      </c>
      <c r="B154" s="255"/>
      <c r="C154" s="255"/>
      <c r="D154" s="255"/>
      <c r="E154" s="255"/>
      <c r="F154" s="255"/>
      <c r="G154" s="255"/>
      <c r="H154" s="255"/>
      <c r="I154" s="255"/>
      <c r="J154" s="255"/>
      <c r="K154" s="255"/>
      <c r="L154" s="255"/>
      <c r="M154" s="255"/>
      <c r="N154" s="255"/>
      <c r="O154" s="255"/>
      <c r="P154" s="255"/>
      <c r="Q154" s="255"/>
      <c r="R154" s="255"/>
      <c r="S154" s="255"/>
      <c r="T154" s="255"/>
      <c r="U154" s="255"/>
      <c r="V154" s="255"/>
      <c r="W154" s="255"/>
      <c r="X154" s="255"/>
      <c r="Y154" s="255"/>
      <c r="Z154" s="255"/>
      <c r="AA154" s="255"/>
      <c r="AB154" s="255"/>
      <c r="AC154" s="255"/>
      <c r="AD154" s="255"/>
      <c r="AE154" s="255"/>
      <c r="AF154" s="255"/>
      <c r="AG154" s="255"/>
      <c r="AH154" s="255"/>
      <c r="AI154" s="255"/>
      <c r="AJ154" s="255"/>
      <c r="BD154" s="256"/>
      <c r="BE154" s="256"/>
    </row>
    <row r="155" spans="1:57" ht="15.75" x14ac:dyDescent="0.25">
      <c r="A155" s="255" t="s">
        <v>182</v>
      </c>
      <c r="B155" s="255"/>
      <c r="C155" s="255"/>
      <c r="D155" s="255"/>
      <c r="E155" s="255"/>
      <c r="F155" s="255"/>
      <c r="G155" s="255"/>
      <c r="H155" s="255"/>
      <c r="I155" s="255"/>
      <c r="J155" s="255"/>
      <c r="K155" s="255"/>
      <c r="L155" s="255"/>
      <c r="M155" s="255"/>
      <c r="N155" s="255"/>
      <c r="O155" s="255"/>
      <c r="P155" s="255"/>
      <c r="Q155" s="255"/>
      <c r="R155" s="255"/>
      <c r="S155" s="255"/>
      <c r="T155" s="255"/>
      <c r="U155" s="255"/>
      <c r="V155" s="255"/>
      <c r="W155" s="255"/>
      <c r="X155" s="255"/>
      <c r="Y155" s="255"/>
      <c r="Z155" s="255"/>
      <c r="AA155" s="255"/>
      <c r="AB155" s="255"/>
      <c r="AC155" s="255"/>
      <c r="AD155" s="255"/>
      <c r="AE155" s="255"/>
      <c r="AF155" s="255"/>
      <c r="AG155" s="255"/>
      <c r="AH155" s="255"/>
      <c r="AI155" s="255"/>
      <c r="AJ155" s="255"/>
      <c r="AK155" s="255"/>
      <c r="AL155" s="255"/>
      <c r="AM155" s="255"/>
      <c r="AN155" s="255"/>
      <c r="AO155" s="255"/>
      <c r="AP155" s="257"/>
      <c r="AQ155" s="257"/>
      <c r="AS155" s="256"/>
      <c r="AT155" s="256"/>
      <c r="AU155" s="256"/>
      <c r="AV155" s="256"/>
      <c r="AW155" s="256"/>
      <c r="AX155" s="256"/>
      <c r="AY155" s="256"/>
      <c r="AZ155" s="256"/>
      <c r="BA155" s="256"/>
      <c r="BB155" s="256"/>
      <c r="BC155" s="256"/>
      <c r="BD155" s="256"/>
      <c r="BE155" s="258" t="s">
        <v>183</v>
      </c>
    </row>
  </sheetData>
  <mergeCells count="373">
    <mergeCell ref="A137:BE141"/>
    <mergeCell ref="A142:BE143"/>
    <mergeCell ref="A144:BE147"/>
    <mergeCell ref="A148:BE149"/>
    <mergeCell ref="A150:BE151"/>
    <mergeCell ref="A132:F134"/>
    <mergeCell ref="G132:AG132"/>
    <mergeCell ref="AH132:AM134"/>
    <mergeCell ref="AN132:AV134"/>
    <mergeCell ref="AW132:BE134"/>
    <mergeCell ref="G133:AG133"/>
    <mergeCell ref="G134:AG134"/>
    <mergeCell ref="G129:AG129"/>
    <mergeCell ref="A130:F131"/>
    <mergeCell ref="G130:AG130"/>
    <mergeCell ref="AH130:AM131"/>
    <mergeCell ref="AN130:AV131"/>
    <mergeCell ref="AW130:BE131"/>
    <mergeCell ref="G131:AG131"/>
    <mergeCell ref="A127:F127"/>
    <mergeCell ref="G127:AG127"/>
    <mergeCell ref="AH127:AM127"/>
    <mergeCell ref="AN127:AV127"/>
    <mergeCell ref="AW127:BE127"/>
    <mergeCell ref="A128:F129"/>
    <mergeCell ref="G128:AG128"/>
    <mergeCell ref="AH128:AM129"/>
    <mergeCell ref="AN128:AV129"/>
    <mergeCell ref="AW128:BE129"/>
    <mergeCell ref="A125:F126"/>
    <mergeCell ref="G125:AG125"/>
    <mergeCell ref="AH125:AM126"/>
    <mergeCell ref="AN125:AV126"/>
    <mergeCell ref="AW125:BE126"/>
    <mergeCell ref="G126:AG126"/>
    <mergeCell ref="A123:F124"/>
    <mergeCell ref="G123:AG123"/>
    <mergeCell ref="AH123:AM124"/>
    <mergeCell ref="AN123:AV124"/>
    <mergeCell ref="AW123:BE124"/>
    <mergeCell ref="G124:AG124"/>
    <mergeCell ref="G120:AG120"/>
    <mergeCell ref="A121:F122"/>
    <mergeCell ref="G121:AG121"/>
    <mergeCell ref="AH121:AM122"/>
    <mergeCell ref="AN121:AV122"/>
    <mergeCell ref="AW121:BE122"/>
    <mergeCell ref="G122:AG122"/>
    <mergeCell ref="A118:F118"/>
    <mergeCell ref="G118:AG118"/>
    <mergeCell ref="AH118:AM118"/>
    <mergeCell ref="AN118:AV118"/>
    <mergeCell ref="AW118:BE118"/>
    <mergeCell ref="A119:F120"/>
    <mergeCell ref="G119:AG119"/>
    <mergeCell ref="AH119:AM120"/>
    <mergeCell ref="AN119:AV120"/>
    <mergeCell ref="AW119:BE120"/>
    <mergeCell ref="A116:F117"/>
    <mergeCell ref="G116:AG116"/>
    <mergeCell ref="AH116:AM117"/>
    <mergeCell ref="AN116:AV117"/>
    <mergeCell ref="AW116:BE117"/>
    <mergeCell ref="G117:AG117"/>
    <mergeCell ref="A114:F115"/>
    <mergeCell ref="G114:AG114"/>
    <mergeCell ref="AH114:AM115"/>
    <mergeCell ref="AN114:AV115"/>
    <mergeCell ref="AW114:BE115"/>
    <mergeCell ref="G115:AG115"/>
    <mergeCell ref="A112:F113"/>
    <mergeCell ref="G112:AG112"/>
    <mergeCell ref="AH112:AM113"/>
    <mergeCell ref="AN112:AV113"/>
    <mergeCell ref="AW112:BE113"/>
    <mergeCell ref="G113:AG113"/>
    <mergeCell ref="A110:F111"/>
    <mergeCell ref="G110:AG110"/>
    <mergeCell ref="AH110:AM111"/>
    <mergeCell ref="AN110:AV111"/>
    <mergeCell ref="AW110:BE111"/>
    <mergeCell ref="G111:AG111"/>
    <mergeCell ref="A108:F109"/>
    <mergeCell ref="G108:AG108"/>
    <mergeCell ref="AH108:AM109"/>
    <mergeCell ref="AN108:AV109"/>
    <mergeCell ref="AW108:BE109"/>
    <mergeCell ref="G109:AG109"/>
    <mergeCell ref="A106:F107"/>
    <mergeCell ref="G106:AG106"/>
    <mergeCell ref="AH106:AM107"/>
    <mergeCell ref="AN106:AV107"/>
    <mergeCell ref="AW106:BE107"/>
    <mergeCell ref="G107:AG107"/>
    <mergeCell ref="A104:F105"/>
    <mergeCell ref="G104:AG104"/>
    <mergeCell ref="AH104:AM105"/>
    <mergeCell ref="AN104:AV105"/>
    <mergeCell ref="AW104:BE105"/>
    <mergeCell ref="G105:AG105"/>
    <mergeCell ref="A102:F103"/>
    <mergeCell ref="G102:AG102"/>
    <mergeCell ref="AH102:AM103"/>
    <mergeCell ref="AN102:AV103"/>
    <mergeCell ref="AW102:BE103"/>
    <mergeCell ref="G103:AG103"/>
    <mergeCell ref="G99:AG99"/>
    <mergeCell ref="A100:F101"/>
    <mergeCell ref="G100:AG100"/>
    <mergeCell ref="AH100:AM101"/>
    <mergeCell ref="AN100:AV101"/>
    <mergeCell ref="AW100:BE101"/>
    <mergeCell ref="G101:AG101"/>
    <mergeCell ref="A97:F97"/>
    <mergeCell ref="G97:AG97"/>
    <mergeCell ref="AH97:AM97"/>
    <mergeCell ref="AN97:AV97"/>
    <mergeCell ref="AW97:BE97"/>
    <mergeCell ref="A98:F99"/>
    <mergeCell ref="G98:AG98"/>
    <mergeCell ref="AH98:AM99"/>
    <mergeCell ref="AN98:AV99"/>
    <mergeCell ref="AW98:BE99"/>
    <mergeCell ref="A95:F96"/>
    <mergeCell ref="G95:AG95"/>
    <mergeCell ref="AH95:AM96"/>
    <mergeCell ref="AN95:AV96"/>
    <mergeCell ref="AW95:BE96"/>
    <mergeCell ref="G96:AG96"/>
    <mergeCell ref="A91:F94"/>
    <mergeCell ref="G91:AG91"/>
    <mergeCell ref="AH91:AM94"/>
    <mergeCell ref="AN91:AV94"/>
    <mergeCell ref="AW91:BE94"/>
    <mergeCell ref="G92:AG92"/>
    <mergeCell ref="G93:AG93"/>
    <mergeCell ref="G94:AG94"/>
    <mergeCell ref="A89:F90"/>
    <mergeCell ref="G89:AG89"/>
    <mergeCell ref="AH89:AM90"/>
    <mergeCell ref="AN89:AV90"/>
    <mergeCell ref="AW89:BE90"/>
    <mergeCell ref="G90:AG90"/>
    <mergeCell ref="AW86:BE86"/>
    <mergeCell ref="A87:F88"/>
    <mergeCell ref="G87:AG87"/>
    <mergeCell ref="AH87:AM88"/>
    <mergeCell ref="AN87:AV88"/>
    <mergeCell ref="AW87:BE88"/>
    <mergeCell ref="G88:AG88"/>
    <mergeCell ref="G84:AG84"/>
    <mergeCell ref="G85:AG85"/>
    <mergeCell ref="A86:F86"/>
    <mergeCell ref="G86:AG86"/>
    <mergeCell ref="AH86:AM86"/>
    <mergeCell ref="AN86:AV86"/>
    <mergeCell ref="A82:F82"/>
    <mergeCell ref="G82:AG82"/>
    <mergeCell ref="AH82:AM82"/>
    <mergeCell ref="AN82:AV82"/>
    <mergeCell ref="AW82:BE82"/>
    <mergeCell ref="A83:F85"/>
    <mergeCell ref="G83:AG83"/>
    <mergeCell ref="AH83:AM85"/>
    <mergeCell ref="AN83:AV85"/>
    <mergeCell ref="AW83:BE85"/>
    <mergeCell ref="A79:F81"/>
    <mergeCell ref="G79:AG79"/>
    <mergeCell ref="AH79:AM81"/>
    <mergeCell ref="AN79:AV81"/>
    <mergeCell ref="AW79:BE81"/>
    <mergeCell ref="G80:AG80"/>
    <mergeCell ref="G81:AG81"/>
    <mergeCell ref="A77:F78"/>
    <mergeCell ref="G77:AG77"/>
    <mergeCell ref="AH77:AM78"/>
    <mergeCell ref="AN77:AV78"/>
    <mergeCell ref="AW77:BE78"/>
    <mergeCell ref="G78:AG78"/>
    <mergeCell ref="A75:F75"/>
    <mergeCell ref="G75:AG75"/>
    <mergeCell ref="AH75:AM75"/>
    <mergeCell ref="AN75:AV75"/>
    <mergeCell ref="AW75:BE75"/>
    <mergeCell ref="A76:F76"/>
    <mergeCell ref="G76:AG76"/>
    <mergeCell ref="AH76:AM76"/>
    <mergeCell ref="AN76:AV76"/>
    <mergeCell ref="AW76:BE76"/>
    <mergeCell ref="A72:F74"/>
    <mergeCell ref="G72:AG72"/>
    <mergeCell ref="AH72:AM74"/>
    <mergeCell ref="AN72:AV74"/>
    <mergeCell ref="AW72:BE74"/>
    <mergeCell ref="G73:AG73"/>
    <mergeCell ref="G74:AG74"/>
    <mergeCell ref="A69:F71"/>
    <mergeCell ref="G69:AG69"/>
    <mergeCell ref="AH69:AM71"/>
    <mergeCell ref="AN69:AV71"/>
    <mergeCell ref="AW69:BE71"/>
    <mergeCell ref="G70:AG70"/>
    <mergeCell ref="G71:AG71"/>
    <mergeCell ref="A67:F68"/>
    <mergeCell ref="G67:AG67"/>
    <mergeCell ref="AH67:AM68"/>
    <mergeCell ref="AN67:AV68"/>
    <mergeCell ref="AW67:BE68"/>
    <mergeCell ref="G68:AG68"/>
    <mergeCell ref="G65:AG65"/>
    <mergeCell ref="A66:F66"/>
    <mergeCell ref="G66:AG66"/>
    <mergeCell ref="AH66:AM66"/>
    <mergeCell ref="AN66:AV66"/>
    <mergeCell ref="AW66:BE66"/>
    <mergeCell ref="A63:F63"/>
    <mergeCell ref="G63:AG63"/>
    <mergeCell ref="AH63:AM63"/>
    <mergeCell ref="AN63:AV63"/>
    <mergeCell ref="AW63:BE63"/>
    <mergeCell ref="A64:F65"/>
    <mergeCell ref="G64:AG64"/>
    <mergeCell ref="AH64:AM65"/>
    <mergeCell ref="AN64:AV65"/>
    <mergeCell ref="AW64:BE65"/>
    <mergeCell ref="AN53:AV54"/>
    <mergeCell ref="AW53:BE54"/>
    <mergeCell ref="G54:AG54"/>
    <mergeCell ref="A55:F62"/>
    <mergeCell ref="G55:AG62"/>
    <mergeCell ref="AH55:AM62"/>
    <mergeCell ref="AN55:AV62"/>
    <mergeCell ref="AW55:BE62"/>
    <mergeCell ref="G50:AG50"/>
    <mergeCell ref="G51:AG51"/>
    <mergeCell ref="G52:AG52"/>
    <mergeCell ref="A53:F54"/>
    <mergeCell ref="G53:AG53"/>
    <mergeCell ref="AH53:AM54"/>
    <mergeCell ref="A48:F48"/>
    <mergeCell ref="G48:AG48"/>
    <mergeCell ref="AH48:AM48"/>
    <mergeCell ref="AN48:AV48"/>
    <mergeCell ref="AW48:BE48"/>
    <mergeCell ref="A49:F52"/>
    <mergeCell ref="G49:AG49"/>
    <mergeCell ref="AH49:AM52"/>
    <mergeCell ref="AN49:AV52"/>
    <mergeCell ref="AW49:BE52"/>
    <mergeCell ref="A46:F46"/>
    <mergeCell ref="G46:AG46"/>
    <mergeCell ref="AH46:AM46"/>
    <mergeCell ref="AN46:AV46"/>
    <mergeCell ref="AW46:BE46"/>
    <mergeCell ref="A47:F47"/>
    <mergeCell ref="G47:AG47"/>
    <mergeCell ref="AH47:AM47"/>
    <mergeCell ref="AN47:AV47"/>
    <mergeCell ref="AW47:BE47"/>
    <mergeCell ref="G44:AG44"/>
    <mergeCell ref="A45:F45"/>
    <mergeCell ref="G45:AG45"/>
    <mergeCell ref="AH45:AM45"/>
    <mergeCell ref="AN45:AV45"/>
    <mergeCell ref="AW45:BE45"/>
    <mergeCell ref="A42:F42"/>
    <mergeCell ref="G42:AG42"/>
    <mergeCell ref="AH42:AM42"/>
    <mergeCell ref="AN42:AV42"/>
    <mergeCell ref="AW42:BE42"/>
    <mergeCell ref="A43:F44"/>
    <mergeCell ref="G43:AG43"/>
    <mergeCell ref="AH43:AM44"/>
    <mergeCell ref="AN43:AV44"/>
    <mergeCell ref="AW43:BE44"/>
    <mergeCell ref="A40:F41"/>
    <mergeCell ref="G40:AG40"/>
    <mergeCell ref="AH40:AM41"/>
    <mergeCell ref="AN40:AV41"/>
    <mergeCell ref="AW40:BE41"/>
    <mergeCell ref="G41:AG41"/>
    <mergeCell ref="A38:F39"/>
    <mergeCell ref="G38:AG38"/>
    <mergeCell ref="AH38:AM39"/>
    <mergeCell ref="AN38:AV39"/>
    <mergeCell ref="AW38:BE39"/>
    <mergeCell ref="G39:AG39"/>
    <mergeCell ref="G36:AG36"/>
    <mergeCell ref="A37:F37"/>
    <mergeCell ref="G37:AG37"/>
    <mergeCell ref="AH37:AM37"/>
    <mergeCell ref="AN37:AV37"/>
    <mergeCell ref="AW37:BE37"/>
    <mergeCell ref="A34:F34"/>
    <mergeCell ref="G34:AG34"/>
    <mergeCell ref="AH34:AM34"/>
    <mergeCell ref="AN34:AV34"/>
    <mergeCell ref="AW34:BE34"/>
    <mergeCell ref="A35:F36"/>
    <mergeCell ref="G35:AG35"/>
    <mergeCell ref="AH35:AM36"/>
    <mergeCell ref="AN35:AV36"/>
    <mergeCell ref="AW35:BE36"/>
    <mergeCell ref="A32:F32"/>
    <mergeCell ref="G32:AG32"/>
    <mergeCell ref="AH32:AM32"/>
    <mergeCell ref="AN32:AV32"/>
    <mergeCell ref="AW32:BE32"/>
    <mergeCell ref="A33:F33"/>
    <mergeCell ref="G33:AG33"/>
    <mergeCell ref="AH33:AM33"/>
    <mergeCell ref="AN33:AV33"/>
    <mergeCell ref="AW33:BE33"/>
    <mergeCell ref="A28:F31"/>
    <mergeCell ref="G28:AG28"/>
    <mergeCell ref="AH28:AM31"/>
    <mergeCell ref="AN28:AV31"/>
    <mergeCell ref="AW28:BE31"/>
    <mergeCell ref="G29:AG29"/>
    <mergeCell ref="G30:AG30"/>
    <mergeCell ref="G31:AG31"/>
    <mergeCell ref="G26:AG26"/>
    <mergeCell ref="A27:F27"/>
    <mergeCell ref="G27:AG27"/>
    <mergeCell ref="AH27:AM27"/>
    <mergeCell ref="AN27:AV27"/>
    <mergeCell ref="AW27:BE27"/>
    <mergeCell ref="A24:F24"/>
    <mergeCell ref="G24:AG24"/>
    <mergeCell ref="AH24:AM24"/>
    <mergeCell ref="AN24:AV24"/>
    <mergeCell ref="AW24:BE24"/>
    <mergeCell ref="A25:F26"/>
    <mergeCell ref="G25:AG25"/>
    <mergeCell ref="AH25:AM26"/>
    <mergeCell ref="AN25:AV26"/>
    <mergeCell ref="AW25:BE26"/>
    <mergeCell ref="A22:F23"/>
    <mergeCell ref="G22:AG22"/>
    <mergeCell ref="AH22:AM23"/>
    <mergeCell ref="AN22:AV23"/>
    <mergeCell ref="AW22:BE23"/>
    <mergeCell ref="G23:AG23"/>
    <mergeCell ref="A20:F21"/>
    <mergeCell ref="G20:AG20"/>
    <mergeCell ref="AH20:AM21"/>
    <mergeCell ref="AN20:AV21"/>
    <mergeCell ref="AW20:BE21"/>
    <mergeCell ref="G21:AG21"/>
    <mergeCell ref="A18:F18"/>
    <mergeCell ref="G18:AG18"/>
    <mergeCell ref="AH18:AM18"/>
    <mergeCell ref="AN18:AV18"/>
    <mergeCell ref="AW18:BE18"/>
    <mergeCell ref="A19:F19"/>
    <mergeCell ref="G19:AG19"/>
    <mergeCell ref="AH19:AM19"/>
    <mergeCell ref="AN19:AV19"/>
    <mergeCell ref="AW19:BE19"/>
    <mergeCell ref="F14:AT14"/>
    <mergeCell ref="AC15:AH15"/>
    <mergeCell ref="AI15:AJ15"/>
    <mergeCell ref="AK15:AP15"/>
    <mergeCell ref="A17:F17"/>
    <mergeCell ref="G17:AG17"/>
    <mergeCell ref="AH17:AM17"/>
    <mergeCell ref="AN17:BE17"/>
    <mergeCell ref="A7:BE7"/>
    <mergeCell ref="A8:BE8"/>
    <mergeCell ref="A9:BE9"/>
    <mergeCell ref="A10:BE10"/>
    <mergeCell ref="V12:BE12"/>
    <mergeCell ref="F13:AT13"/>
  </mergeCells>
  <pageMargins left="0.78740157480314965" right="0.39370078740157483" top="0.39370078740157483" bottom="0.39370078740157483" header="0.27559055118110237" footer="0.27559055118110237"/>
  <pageSetup paperSize="9" fitToHeight="0" orientation="portrait" r:id="rId1"/>
  <headerFooter alignWithMargins="0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НВВ СВОД</vt:lpstr>
      <vt:lpstr>'НВВ СВОД'!Область_печати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Толмачев Василий Викторович</dc:creator>
  <cp:lastModifiedBy>Толмачев Василий Викторович</cp:lastModifiedBy>
  <dcterms:created xsi:type="dcterms:W3CDTF">2021-04-01T17:03:19Z</dcterms:created>
  <dcterms:modified xsi:type="dcterms:W3CDTF">2021-04-01T17:04:48Z</dcterms:modified>
</cp:coreProperties>
</file>